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omments4.xml" ContentType="application/vnd.openxmlformats-officedocument.spreadsheetml.comments+xml"/>
  <Override PartName="/xl/threadedComments/threadedComment3.xml" ContentType="application/vnd.ms-excel.threadedcomments+xml"/>
  <Override PartName="/xl/comments5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raidal\OneDrive - The University of Melbourne\MAF\0000Paper 2\ready for submission\"/>
    </mc:Choice>
  </mc:AlternateContent>
  <xr:revisionPtr revIDLastSave="0" documentId="8_{B7533DC8-1ADA-443C-B3E6-A2A0D5E8C9EE}" xr6:coauthVersionLast="47" xr6:coauthVersionMax="47" xr10:uidLastSave="{00000000-0000-0000-0000-000000000000}"/>
  <bookViews>
    <workbookView xWindow="-45315" yWindow="30" windowWidth="27090" windowHeight="15225" xr2:uid="{3F1AFD05-CBA5-4E55-822D-35390435C386}"/>
  </bookViews>
  <sheets>
    <sheet name="Overview" sheetId="16" r:id="rId1"/>
    <sheet name="T-1 data" sheetId="2" r:id="rId2"/>
    <sheet name="T0 data" sheetId="15" r:id="rId3"/>
    <sheet name="Transport details" sheetId="4" r:id="rId4"/>
    <sheet name="Arrival data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5" l="1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4" i="15"/>
  <c r="H5" i="15"/>
  <c r="H6" i="15"/>
  <c r="H7" i="15"/>
  <c r="H8" i="15"/>
  <c r="H9" i="15"/>
  <c r="H10" i="15"/>
  <c r="H11" i="15"/>
  <c r="H12" i="15"/>
  <c r="H13" i="15"/>
  <c r="H14" i="15"/>
  <c r="H15" i="15"/>
  <c r="H3" i="15"/>
  <c r="AL34" i="15"/>
  <c r="AM34" i="15"/>
  <c r="AL35" i="15"/>
  <c r="AM35" i="15"/>
  <c r="AL36" i="15"/>
  <c r="AM36" i="15"/>
  <c r="AM37" i="15" s="1"/>
  <c r="AK36" i="15"/>
  <c r="AK35" i="15"/>
  <c r="AK34" i="15"/>
  <c r="AA34" i="5"/>
  <c r="AK37" i="15" l="1"/>
  <c r="AL37" i="15"/>
  <c r="AM32" i="2"/>
  <c r="AW18" i="5"/>
  <c r="U22" i="15"/>
  <c r="U23" i="15"/>
  <c r="U24" i="15"/>
  <c r="L11" i="4" l="1"/>
  <c r="L10" i="4"/>
  <c r="L9" i="4"/>
  <c r="L15" i="4"/>
  <c r="L14" i="4"/>
  <c r="L13" i="4"/>
  <c r="U4" i="15" l="1"/>
  <c r="U5" i="15"/>
  <c r="U6" i="15"/>
  <c r="U7" i="15"/>
  <c r="U8" i="15"/>
  <c r="U9" i="15"/>
  <c r="U10" i="15"/>
  <c r="U11" i="15"/>
  <c r="U12" i="15"/>
  <c r="U13" i="15"/>
  <c r="U14" i="15"/>
  <c r="U15" i="15"/>
  <c r="U19" i="15"/>
  <c r="U20" i="15"/>
  <c r="U21" i="15"/>
  <c r="U25" i="15"/>
  <c r="U26" i="15"/>
  <c r="U27" i="15"/>
  <c r="U28" i="15"/>
  <c r="U29" i="15"/>
  <c r="U30" i="15"/>
  <c r="U31" i="15"/>
  <c r="U32" i="15"/>
  <c r="U3" i="15"/>
  <c r="AM5" i="2"/>
  <c r="AM6" i="2"/>
  <c r="AM7" i="2"/>
  <c r="AM8" i="2"/>
  <c r="AM11" i="2"/>
  <c r="AM12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I3" i="5"/>
  <c r="I4" i="5"/>
  <c r="AP3" i="5"/>
  <c r="AP4" i="5"/>
  <c r="AC3" i="5"/>
  <c r="AC4" i="5"/>
  <c r="L3" i="4"/>
  <c r="L4" i="4"/>
  <c r="AW8" i="5"/>
  <c r="AW7" i="5"/>
  <c r="I7" i="5"/>
  <c r="BO6" i="5"/>
  <c r="BO7" i="5"/>
  <c r="BO8" i="5"/>
  <c r="BO5" i="5"/>
  <c r="AP6" i="5"/>
  <c r="AP7" i="5"/>
  <c r="AP8" i="5"/>
  <c r="AP5" i="5"/>
  <c r="AC6" i="5"/>
  <c r="AC7" i="5"/>
  <c r="AC8" i="5"/>
  <c r="AC5" i="5"/>
  <c r="I6" i="5"/>
  <c r="I8" i="5"/>
  <c r="I5" i="5"/>
  <c r="L8" i="4"/>
  <c r="L7" i="4"/>
  <c r="L6" i="4"/>
  <c r="L5" i="4"/>
  <c r="AC11" i="5"/>
  <c r="AW10" i="5"/>
  <c r="AW11" i="5"/>
  <c r="AC10" i="5"/>
  <c r="AC9" i="5"/>
  <c r="BO10" i="5"/>
  <c r="BO11" i="5"/>
  <c r="BO9" i="5"/>
  <c r="AW9" i="5"/>
  <c r="AP10" i="5"/>
  <c r="AP11" i="5"/>
  <c r="AP9" i="5"/>
  <c r="I10" i="5"/>
  <c r="I11" i="5"/>
  <c r="I9" i="5"/>
  <c r="BO13" i="5"/>
  <c r="BO14" i="5"/>
  <c r="BO15" i="5"/>
  <c r="BO12" i="5"/>
  <c r="AW13" i="5"/>
  <c r="AW14" i="5"/>
  <c r="AW15" i="5"/>
  <c r="AW12" i="5"/>
  <c r="AP13" i="5"/>
  <c r="AP14" i="5"/>
  <c r="AP15" i="5"/>
  <c r="AP12" i="5"/>
  <c r="AC13" i="5"/>
  <c r="AC14" i="5"/>
  <c r="AC15" i="5"/>
  <c r="AC12" i="5"/>
  <c r="I13" i="5"/>
  <c r="I14" i="5"/>
  <c r="I15" i="5"/>
  <c r="I12" i="5"/>
  <c r="L12" i="4"/>
  <c r="BO17" i="5"/>
  <c r="BO18" i="5"/>
  <c r="AW17" i="5"/>
  <c r="AW19" i="5"/>
  <c r="AW20" i="5"/>
  <c r="AW21" i="5"/>
  <c r="AP17" i="5"/>
  <c r="AP18" i="5"/>
  <c r="BO19" i="5"/>
  <c r="BO20" i="5"/>
  <c r="BO21" i="5"/>
  <c r="BO16" i="5"/>
  <c r="AW16" i="5"/>
  <c r="AP19" i="5"/>
  <c r="AP20" i="5"/>
  <c r="AP21" i="5"/>
  <c r="AP16" i="5"/>
  <c r="AC17" i="5"/>
  <c r="AC18" i="5"/>
  <c r="AC19" i="5"/>
  <c r="AC20" i="5"/>
  <c r="AC21" i="5"/>
  <c r="AC16" i="5"/>
  <c r="I17" i="5"/>
  <c r="I18" i="5"/>
  <c r="I19" i="5"/>
  <c r="I20" i="5"/>
  <c r="I21" i="5"/>
  <c r="I16" i="5"/>
  <c r="L17" i="4"/>
  <c r="L18" i="4"/>
  <c r="L19" i="4"/>
  <c r="L20" i="4"/>
  <c r="L21" i="4"/>
  <c r="L16" i="4"/>
  <c r="BO22" i="5"/>
  <c r="BO23" i="5"/>
  <c r="BO24" i="5"/>
  <c r="AP22" i="5"/>
  <c r="AP23" i="5"/>
  <c r="AP24" i="5"/>
  <c r="AC22" i="5"/>
  <c r="AC23" i="5"/>
  <c r="AC24" i="5"/>
  <c r="I22" i="5"/>
  <c r="I23" i="5"/>
  <c r="I24" i="5"/>
  <c r="L23" i="4"/>
  <c r="L22" i="4"/>
  <c r="AC30" i="5"/>
  <c r="I29" i="5"/>
  <c r="BO27" i="5"/>
  <c r="BO28" i="5"/>
  <c r="BO29" i="5"/>
  <c r="BO30" i="5"/>
  <c r="BO31" i="5"/>
  <c r="BO32" i="5"/>
  <c r="BO26" i="5"/>
  <c r="AW26" i="5"/>
  <c r="AW27" i="5"/>
  <c r="AW28" i="5"/>
  <c r="AW29" i="5"/>
  <c r="AW30" i="5"/>
  <c r="AW31" i="5"/>
  <c r="AW32" i="5"/>
  <c r="AW25" i="5"/>
  <c r="AP26" i="5"/>
  <c r="AP27" i="5"/>
  <c r="AP28" i="5"/>
  <c r="AP29" i="5"/>
  <c r="AP30" i="5"/>
  <c r="AP31" i="5"/>
  <c r="AP32" i="5"/>
  <c r="AP25" i="5"/>
  <c r="BO25" i="5"/>
  <c r="AC26" i="5"/>
  <c r="AC27" i="5"/>
  <c r="AC28" i="5"/>
  <c r="AC29" i="5"/>
  <c r="AC31" i="5"/>
  <c r="AC32" i="5"/>
  <c r="AC25" i="5"/>
  <c r="I26" i="5"/>
  <c r="I27" i="5"/>
  <c r="I28" i="5"/>
  <c r="I30" i="5"/>
  <c r="I31" i="5"/>
  <c r="I32" i="5"/>
  <c r="I25" i="5"/>
  <c r="L24" i="4"/>
  <c r="L27" i="4"/>
  <c r="L28" i="4"/>
  <c r="L29" i="4"/>
  <c r="L30" i="4"/>
  <c r="L31" i="4"/>
  <c r="L32" i="4"/>
  <c r="L26" i="4"/>
  <c r="L25" i="4"/>
  <c r="V3" i="2"/>
  <c r="V4" i="2"/>
  <c r="V5" i="2"/>
  <c r="V6" i="2"/>
  <c r="V7" i="2"/>
  <c r="V8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BM127" i="5"/>
  <c r="BM126" i="5"/>
  <c r="BM125" i="5"/>
  <c r="BM124" i="5"/>
  <c r="BM123" i="5"/>
  <c r="BM122" i="5"/>
  <c r="BM121" i="5"/>
  <c r="BM120" i="5"/>
  <c r="BM119" i="5"/>
  <c r="BM118" i="5"/>
  <c r="BM117" i="5"/>
  <c r="BM116" i="5"/>
  <c r="BM115" i="5"/>
  <c r="BM114" i="5"/>
  <c r="BM113" i="5"/>
  <c r="BM112" i="5"/>
  <c r="BM111" i="5"/>
  <c r="BM110" i="5"/>
  <c r="BM109" i="5"/>
  <c r="BM108" i="5"/>
  <c r="BM107" i="5"/>
  <c r="BM106" i="5"/>
  <c r="BM105" i="5"/>
  <c r="BM104" i="5"/>
  <c r="BM103" i="5"/>
  <c r="BM102" i="5"/>
  <c r="BM101" i="5"/>
  <c r="BM100" i="5"/>
  <c r="BM99" i="5"/>
  <c r="BM98" i="5"/>
  <c r="BM97" i="5"/>
  <c r="BM96" i="5"/>
  <c r="BM95" i="5"/>
  <c r="BM94" i="5"/>
  <c r="BM93" i="5"/>
  <c r="BM92" i="5"/>
  <c r="BM91" i="5"/>
  <c r="BM90" i="5"/>
  <c r="BM89" i="5"/>
  <c r="BM88" i="5"/>
  <c r="BM87" i="5"/>
  <c r="BM86" i="5"/>
  <c r="BM85" i="5"/>
  <c r="BM84" i="5"/>
  <c r="BM83" i="5"/>
  <c r="BM82" i="5"/>
  <c r="BM81" i="5"/>
  <c r="BM80" i="5"/>
  <c r="BM79" i="5"/>
  <c r="BM78" i="5"/>
  <c r="BM77" i="5"/>
  <c r="BM76" i="5"/>
  <c r="BM75" i="5"/>
  <c r="BM74" i="5"/>
  <c r="BM73" i="5"/>
  <c r="BM72" i="5"/>
  <c r="BM71" i="5"/>
  <c r="BM70" i="5"/>
  <c r="BM69" i="5"/>
  <c r="BM68" i="5"/>
  <c r="BM67" i="5"/>
  <c r="BM66" i="5"/>
  <c r="BM65" i="5"/>
  <c r="BM64" i="5"/>
  <c r="BM63" i="5"/>
  <c r="BM62" i="5"/>
  <c r="BM61" i="5"/>
  <c r="BM60" i="5"/>
  <c r="BM59" i="5"/>
  <c r="BM58" i="5"/>
  <c r="BM57" i="5"/>
  <c r="BM56" i="5"/>
  <c r="BM55" i="5"/>
  <c r="BM54" i="5"/>
  <c r="BM53" i="5"/>
  <c r="BM52" i="5"/>
  <c r="BM51" i="5"/>
  <c r="BM50" i="5"/>
  <c r="BM49" i="5"/>
  <c r="BM48" i="5"/>
  <c r="BM47" i="5"/>
  <c r="BM46" i="5"/>
  <c r="BM45" i="5"/>
  <c r="BM44" i="5"/>
  <c r="BM43" i="5"/>
  <c r="BM42" i="5"/>
  <c r="BM41" i="5"/>
  <c r="BM33" i="5"/>
  <c r="AA33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J5" i="2"/>
  <c r="AJ6" i="2"/>
  <c r="AJ7" i="2"/>
  <c r="AJ9" i="2"/>
  <c r="AJ10" i="2"/>
  <c r="AJ12" i="2"/>
  <c r="AJ14" i="2"/>
  <c r="AJ17" i="2"/>
  <c r="AJ18" i="2"/>
  <c r="AJ19" i="2"/>
  <c r="AJ23" i="2"/>
  <c r="AJ24" i="2"/>
  <c r="AJ2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Sharanne Raidal</author>
  </authors>
  <commentList>
    <comment ref="C4" authorId="0" shapeId="0" xr:uid="{C9834A86-A7E7-4133-ACAB-848C21B99DE6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pony x QH</t>
        </r>
      </text>
    </comment>
    <comment ref="G4" authorId="0" shapeId="0" xr:uid="{44B7C953-C96B-4891-B2A2-03E7B4AA58A5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TB x Fresian</t>
        </r>
      </text>
    </comment>
    <comment ref="I4" authorId="0" shapeId="0" xr:uid="{DC13E7BA-ADC2-454C-BD1F-B8501C6631DC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WB or AngloArab?</t>
        </r>
      </text>
    </comment>
    <comment ref="R4" authorId="0" shapeId="0" xr:uid="{FB97790C-90FB-4B4F-9AA4-6F755FDC12DF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Percheron</t>
        </r>
      </text>
    </comment>
    <comment ref="E10" authorId="0" shapeId="0" xr:uid="{D199D167-696D-4F53-86DE-5246A2A661B5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insp wheeze trachea and ventral lung fields</t>
        </r>
      </text>
    </comment>
    <comment ref="L10" authorId="0" shapeId="0" xr:uid="{69094256-92BA-40EF-A760-2FBB7389025D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airway noise over trachea</t>
        </r>
      </text>
    </comment>
    <comment ref="N10" authorId="0" shapeId="0" xr:uid="{708A01F3-60CA-4420-8F81-B650EC23C186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adventitial sounds</t>
        </r>
      </text>
    </comment>
    <comment ref="P10" authorId="0" shapeId="0" xr:uid="{B3E34C44-C600-4C74-9029-800B327960DB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0" authorId="0" shapeId="0" xr:uid="{A2A7C6F8-593E-4F7B-A9A1-0DDA22895F7B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airway sounds over trachea, heart sounds audible over ↑'d area </t>
        </r>
      </text>
    </comment>
    <comment ref="W10" authorId="0" shapeId="0" xr:uid="{7F01C129-4AB8-4E6B-A2B0-451E5D189CDC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insp wheeze bilaterally</t>
        </r>
      </text>
    </comment>
    <comment ref="AA10" authorId="0" shapeId="0" xr:uid="{0BF9FDC7-0FBD-47AD-BC48-461CB688980D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adventitious sounds</t>
        </r>
      </text>
    </comment>
    <comment ref="AD10" authorId="0" shapeId="0" xr:uid="{F83034F6-E2D8-46A5-B656-714336C35DD2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'd adventitial sounds</t>
        </r>
      </text>
    </comment>
    <comment ref="R13" authorId="0" shapeId="0" xr:uid="{AC41F9A3-DA8B-4CCC-9AE2-49210531D794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normal on clinical exam; CBC completed at O request -&gt; NAD [spurious finding?)</t>
        </r>
      </text>
    </comment>
    <comment ref="G16" authorId="0" shapeId="0" xr:uid="{9A5F3CC3-29B6-4408-BE64-ED90D90D1794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highly strung?</t>
        </r>
      </text>
    </comment>
    <comment ref="T25" authorId="0" shapeId="0" xr:uid="{1DB17146-4552-47CD-9364-1C78CFBB5CC1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footsore</t>
        </r>
      </text>
    </comment>
    <comment ref="E28" authorId="0" shapeId="0" xr:uid="{E7793516-DBEB-48A2-B7FF-FBBF413C94EA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insp wheeze trachea and ventral lung fields</t>
        </r>
      </text>
    </comment>
    <comment ref="N28" authorId="0" shapeId="0" xr:uid="{A78C0A10-0D3A-4902-A72A-14FE9B8275FB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↑ adventitial sounds</t>
        </r>
      </text>
    </comment>
    <comment ref="W28" authorId="0" shapeId="0" xr:uid="{21C0B5F0-966A-4B52-ABA2-92B0537442E8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insp wheezes bilaterally</t>
        </r>
      </text>
    </comment>
    <comment ref="X28" authorId="0" shapeId="0" xr:uid="{C01476B8-8B13-46C4-A42E-F659ACA2CC58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sl insp wheeze</t>
        </r>
      </text>
    </comment>
    <comment ref="E30" authorId="0" shapeId="0" xr:uid="{D4A3E7DB-6F29-49D7-B51B-F67AE7FBA965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jejunal distension and sedimentation</t>
        </r>
      </text>
    </comment>
    <comment ref="H30" authorId="0" shapeId="0" xr:uid="{3CD2F2AC-6602-4E41-B6C7-A4EC2372D84A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fluid distension jejunum</t>
        </r>
      </text>
    </comment>
    <comment ref="I30" authorId="0" shapeId="0" xr:uid="{B7EAE2EA-B33E-44C4-BFAD-F6E78C4F2F9C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some [non-turgid] distended/dilated jejunal loops</t>
        </r>
      </text>
    </comment>
    <comment ref="J30" authorId="0" shapeId="0" xr:uid="{A8434C8C-AD17-4D9B-9EA9-1C082DC5E89B}">
      <text>
        <r>
          <rPr>
            <b/>
            <sz val="9"/>
            <color indexed="81"/>
            <rFont val="Tahoma"/>
            <family val="2"/>
          </rPr>
          <t xml:space="preserve">Sharanne Raidal:
</t>
        </r>
        <r>
          <rPr>
            <sz val="9"/>
            <color indexed="81"/>
            <rFont val="Tahoma"/>
            <family val="2"/>
          </rPr>
          <t>duodenal gas content - flag for discussion - diff to viz --&gt; distended duod/jej'm - gas distended s/thing gets in the way.... abn cf other images; some distended/dilated loops of jejunum</t>
        </r>
      </text>
    </comment>
    <comment ref="P30" authorId="0" shapeId="0" xr:uid="{DC46AD89-CDFE-4F3D-9881-DFFB5714FDF4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duodenum distended (~4cm), ↓↓ amplitude contr, content ↓ echogenicity; jejunum mod dilated (3-4cm), multiple loops, anechoic content</t>
        </r>
      </text>
    </comment>
    <comment ref="Q30" authorId="0" shapeId="0" xr:uid="{55B49233-515B-4A82-90DC-1FEDC6C0026B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jejunal loops with little content and no movement</t>
        </r>
      </text>
    </comment>
    <comment ref="T30" authorId="0" shapeId="0" xr:uid="{B6477131-3454-447F-A01E-9EBB4EA1CE65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sluggish duodenal motility with anechoic content; ↓ mixing / ineffectual contraction; anechoic jejunal content with mod distention</t>
        </r>
      </text>
    </comment>
    <comment ref="U30" authorId="0" shapeId="0" xr:uid="{1FFA6FD6-E5A7-48B8-860C-6677AE14CB7A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duodenum remains open with anechoic content</t>
        </r>
      </text>
    </comment>
    <comment ref="W30" authorId="0" shapeId="0" xr:uid="{0E4DDF2E-A0C7-426B-9C4B-6BA5CBEEB207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mod distended jejunal loops, echogenic content</t>
        </r>
      </text>
    </comment>
    <comment ref="X30" authorId="0" shapeId="0" xr:uid="{73B2EACE-4322-462C-80C4-10F3019C7DDF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fluid jejunal content</t>
        </r>
      </text>
    </comment>
    <comment ref="Y30" authorId="0" shapeId="0" xr:uid="{A859889A-D618-4D08-80F3-9C0FC519D3D4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jejunum sluggish, distended with echogenic content</t>
        </r>
      </text>
    </comment>
    <comment ref="Z30" authorId="0" shapeId="0" xr:uid="{14CFEBA8-A588-4DD8-86D0-E00AF15CF0D2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some anechoic jejunal content, min distention (1-2 cm)</t>
        </r>
      </text>
    </comment>
    <comment ref="AA30" authorId="0" shapeId="0" xr:uid="{530A23AB-65F3-4C39-AB3D-70CF7564C9F7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jejunal loops 3-4 cm diameter</t>
        </r>
      </text>
    </comment>
    <comment ref="X34" authorId="0" shapeId="0" xr:uid="{DAF951E3-F6FD-45C7-BCEB-13714879B908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intra-dermal lumps / nodules on shoulder</t>
        </r>
      </text>
    </comment>
    <comment ref="N36" authorId="0" shapeId="0" xr:uid="{319BDD9F-5E26-413D-8CAB-8C9C5E7655BA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caecal gas cap?</t>
        </r>
      </text>
    </comment>
    <comment ref="Z37" authorId="0" shapeId="0" xr:uid="{2342402B-D9D3-4E8A-8948-BA3EB7298FFE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some distended loops</t>
        </r>
      </text>
    </comment>
    <comment ref="AD37" authorId="0" shapeId="0" xr:uid="{AA5CC12B-1D39-4C00-8E12-2101856278AA}">
      <text>
        <r>
          <rPr>
            <b/>
            <sz val="9"/>
            <color indexed="81"/>
            <rFont val="Tahoma"/>
            <family val="2"/>
          </rPr>
          <t>Sharanne Raidal:</t>
        </r>
        <r>
          <rPr>
            <sz val="9"/>
            <color indexed="81"/>
            <rFont val="Tahoma"/>
            <family val="2"/>
          </rPr>
          <t xml:space="preserve">
duodenum distended, poorly contractile; single distended jejunal loop ~5cm diameter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tc={FDC6B123-D89E-42DB-8F41-F95C14591B69}</author>
    <author>tc={72AC4A89-1CD2-46D0-9406-E9E01A34D6FD}</author>
    <author>tc={DD389BD2-5ED4-4C7B-BFED-6F5A005C446D}</author>
    <author>tc={CD9410B4-1895-40BF-8837-94005E057FEE}</author>
    <author>tc={BADD8BEC-00A8-43CC-A83D-EFFB4A765FE3}</author>
    <author>tc={B07DBA30-D794-418C-B3FD-D11E2B6C4C01}</author>
    <author>tc={7E9122ED-A76F-4565-B02F-A0807EAB7AFE}</author>
    <author>tc={3D225606-743F-46D1-8848-066CC1985173}</author>
    <author>tc={E54D5F88-E13A-4A49-82F8-38EE812A5AE1}</author>
    <author>tc={C931DA3A-B763-46C1-8EDD-43DD6015676E}</author>
    <author>tc={4D63816D-AE0C-4236-8179-80C25F7E2749}</author>
    <author>tc={553FFF1D-A7A7-4C50-BE3F-1B7EC435EDEF}</author>
    <author>tc={58FD105F-5413-4A0C-AC6B-9A4A4A416443}</author>
    <author>tc={E0FDFE9E-991C-4342-9878-19BF131173DC}</author>
    <author>tc={A2BB495A-2203-4907-BAE4-FED3A5745DC0}</author>
    <author>tc={A5A4A14F-4A43-4CBF-8A4D-7BACEFC89EA7}</author>
    <author>tc={6FC1B5BE-9448-4AE2-ABCE-CC9A17589CAB}</author>
    <author>tc={AAEBDE14-24E2-4AC6-97E6-7F211D9FBC08}</author>
    <author>tc={94F3947F-F149-4E48-9DB3-445D9446CEFE}</author>
    <author>tc={DDBA16E4-4489-4291-B88B-AF977027B287}</author>
    <author>tc={A6E01508-8DA3-4287-B52A-D5D98E0C1B61}</author>
    <author>tc={165CED43-7036-4EA8-9831-3280A1C31FC3}</author>
    <author>tc={06D1D5EC-3F94-4D11-A795-E449C9184B16}</author>
    <author>tc={61CD202B-0228-4664-A1BD-F820941AD42F}</author>
    <author>tc={66BB99DF-8600-40DE-B99A-8536C5B8F288}</author>
    <author>tc={34ADA8D1-59B6-462C-8B43-F02132036F5E}</author>
    <author>tc={2776B629-A674-4BCF-8468-400EF4776C27}</author>
    <author>tc={C5EC7C91-F73B-409C-95DF-CB3A6F10DB23}</author>
    <author>tc={8D997ACF-25E3-4D6B-AFF3-0E2309DC9BE4}</author>
    <author>tc={A57BACBD-30C6-4CF5-9885-96ECCCC564FD}</author>
    <author>tc={AB515BB5-6879-45BA-9726-337077640348}</author>
    <author>tc={88B26346-37AB-4383-8AD1-A2813C123E1D}</author>
    <author>tc={FF3B4F58-83FB-4639-98A4-CC6C41A7155A}</author>
    <author>tc={702269F0-732B-4DF7-AF84-5E0A67B0510E}</author>
    <author>tc={37D5A461-99A8-4F1B-9801-C4610BC3D80E}</author>
    <author>tc={9D936F2B-9F8B-463B-9F17-D162EEBF600F}</author>
    <author>tc={C55EE800-0C1E-4077-B246-8694C6799728}</author>
    <author>tc={1F2851C5-A2C1-4D33-9748-4AB070A53845}</author>
    <author>tc={AB6FCC8D-01A7-4F3D-8DAE-A4D04BB21C80}</author>
    <author>tc={BA0F8BB6-121B-4797-9753-6D6A6B9C547D}</author>
    <author>tc={9A9ECDC9-9CBE-4B58-9023-7240C34DC7F1}</author>
    <author>tc={71FE738C-CDF0-4AAF-8DEB-759DE2EDD668}</author>
    <author>tc={B182C80A-F0C1-445C-80F3-E5D713D444F7}</author>
    <author>tc={54B182DA-8FA6-42A5-9AB4-98AEAE1E3991}</author>
    <author>tc={D688D09C-259E-4BFF-ACFB-A81A3E0E2629}</author>
    <author>tc={0A299D52-BFE6-43A2-848E-4D5F563F2221}</author>
    <author>tc={7D8B54C1-9009-4FC2-9EC3-4F0700213977}</author>
  </authors>
  <commentList>
    <comment ref="G4" authorId="0" shapeId="0" xr:uid="{FDC6B123-D89E-42DB-8F41-F95C14591B69}">
      <text>
        <t>[Threaded comment]
Your version of Excel allows you to read this threaded comment; however, any edits to it will get removed if the file is opened in a newer version of Excel. Learn more: https://go.microsoft.com/fwlink/?linkid=870924
Comment:
    Pony x QH</t>
      </text>
    </comment>
    <comment ref="T4" authorId="1" shapeId="0" xr:uid="{72AC4A89-1CD2-46D0-9406-E9E01A34D6FD}">
      <text>
        <t>[Threaded comment]
Your version of Excel allows you to read this threaded comment; however, any edits to it will get removed if the file is opened in a newer version of Excel. Learn more: https://go.microsoft.com/fwlink/?linkid=870924
Comment:
    on arrival</t>
      </text>
    </comment>
    <comment ref="AS6" authorId="2" shapeId="0" xr:uid="{DD389BD2-5ED4-4C7B-BFED-6F5A005C446D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COLN &amp; JEJM windows not reveresed</t>
      </text>
    </comment>
    <comment ref="AU6" authorId="3" shapeId="0" xr:uid="{CD9410B4-1895-40BF-8837-94005E057FEE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COLN &amp; JEJM windows not reveresed</t>
      </text>
    </comment>
    <comment ref="H7" authorId="4" shapeId="0" xr:uid="{BADD8BEC-00A8-43CC-A83D-EFFB4A765FE3}">
      <text>
        <t>[Threaded comment]
Your version of Excel allows you to read this threaded comment; however, any edits to it will get removed if the file is opened in a newer version of Excel. Learn more: https://go.microsoft.com/fwlink/?linkid=870924
Comment:
    colt</t>
      </text>
    </comment>
    <comment ref="AS7" authorId="5" shapeId="0" xr:uid="{B07DBA30-D794-418C-B3FD-D11E2B6C4C01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COLN &amp; JEJM not reversed</t>
      </text>
    </comment>
    <comment ref="AU7" authorId="6" shapeId="0" xr:uid="{7E9122ED-A76F-4565-B02F-A0807EAB7AFE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COLN &amp; JEJM not reversed</t>
      </text>
    </comment>
    <comment ref="G8" authorId="7" shapeId="0" xr:uid="{3D225606-743F-46D1-8848-066CC1985173}">
      <text>
        <t>[Threaded comment]
Your version of Excel allows you to read this threaded comment; however, any edits to it will get removed if the file is opened in a newer version of Excel. Learn more: https://go.microsoft.com/fwlink/?linkid=870924
Comment:
    TB x Fresian</t>
      </text>
    </comment>
    <comment ref="S9" authorId="8" shapeId="0" xr:uid="{E54D5F88-E13A-4A49-82F8-38EE812A5AE1}">
      <text>
        <t>[Threaded comment]
Your version of Excel allows you to read this threaded comment; however, any edits to it will get removed if the file is opened in a newer version of Excel. Learn more: https://go.microsoft.com/fwlink/?linkid=870924
Comment:
    offloaded for TPR and US - ovrenight at Steve's - left ~3am; local prior to that ("Bob's farm")</t>
      </text>
    </comment>
    <comment ref="G10" authorId="9" shapeId="0" xr:uid="{C931DA3A-B763-46C1-8EDD-43DD6015676E}">
      <text>
        <t>[Threaded comment]
Your version of Excel allows you to read this threaded comment; however, any edits to it will get removed if the file is opened in a newer version of Excel. Learn more: https://go.microsoft.com/fwlink/?linkid=870924
Comment:
    W/B or A/Arab</t>
      </text>
    </comment>
    <comment ref="N10" authorId="10" shapeId="0" xr:uid="{4D63816D-AE0C-4236-8179-80C25F7E2749}">
      <text>
        <t>[Threaded comment]
Your version of Excel allows you to read this threaded comment; however, any edits to it will get removed if the file is opened in a newer version of Excel. Learn more: https://go.microsoft.com/fwlink/?linkid=870924
Comment:
    Unknown</t>
      </text>
    </comment>
    <comment ref="S10" authorId="11" shapeId="0" xr:uid="{553FFF1D-A7A7-4C50-BE3F-1B7EC435EDEF}">
      <text>
        <t>[Threaded comment]
Your version of Excel allows you to read this threaded comment; however, any edits to it will get removed if the file is opened in a newer version of Excel. Learn more: https://go.microsoft.com/fwlink/?linkid=870924
Comment:
    offloaded for TPR and US - ovrenight at Steve's - left ~3am; local prior to that ("Bob's farm")</t>
      </text>
    </comment>
    <comment ref="Q11" authorId="12" shapeId="0" xr:uid="{58FD105F-5413-4A0C-AC6B-9A4A4A416443}">
      <text>
        <t>[Threaded comment]
Your version of Excel allows you to read this threaded comment; however, any edits to it will get removed if the file is opened in a newer version of Excel. Learn more: https://go.microsoft.com/fwlink/?linkid=870924
Comment:
    Oakey to Brisbane Monday</t>
      </text>
    </comment>
    <comment ref="V11" authorId="13" shapeId="0" xr:uid="{E0FDFE9E-991C-4342-9878-19BF131173DC}">
      <text>
        <t>[Threaded comment]
Your version of Excel allows you to read this threaded comment; however, any edits to it will get removed if the file is opened in a newer version of Excel. Learn more: https://go.microsoft.com/fwlink/?linkid=870924
Comment:
    immediately after offloading from Brisbane</t>
      </text>
    </comment>
    <comment ref="AH11" authorId="14" shapeId="0" xr:uid="{A2BB495A-2203-4907-BAE4-FED3A5745DC0}">
      <text>
        <t>[Threaded comment]
Your version of Excel allows you to read this threaded comment; however, any edits to it will get removed if the file is opened in a newer version of Excel. Learn more: https://go.microsoft.com/fwlink/?linkid=870924
Comment:
    gassy</t>
      </text>
    </comment>
    <comment ref="S12" authorId="15" shapeId="0" xr:uid="{A5A4A14F-4A43-4CBF-8A4D-7BACEFC89EA7}">
      <text>
        <t>[Threaded comment]
Your version of Excel allows you to read this threaded comment; however, any edits to it will get removed if the file is opened in a newer version of Excel. Learn more: https://go.microsoft.com/fwlink/?linkid=870924
Comment:
    btw 12 and 24h</t>
      </text>
    </comment>
    <comment ref="AK12" authorId="16" shapeId="0" xr:uid="{6FC1B5BE-9448-4AE2-ABCE-CC9A17589CAB}">
      <text>
        <t>[Threaded comment]
Your version of Excel allows you to read this threaded comment; however, any edits to it will get removed if the file is opened in a newer version of Excel. Learn more: https://go.microsoft.com/fwlink/?linkid=870924
Comment:
    photo</t>
      </text>
    </comment>
    <comment ref="N13" authorId="17" shapeId="0" xr:uid="{AAEBDE14-24E2-4AC6-97E6-7F211D9FBC08}">
      <text>
        <t>[Threaded comment]
Your version of Excel allows you to read this threaded comment; however, any edits to it will get removed if the file is opened in a newer version of Excel. Learn more: https://go.microsoft.com/fwlink/?linkid=870924
Comment:
    Reining</t>
      </text>
    </comment>
    <comment ref="S13" authorId="18" shapeId="0" xr:uid="{94F3947F-F149-4E48-9DB3-445D9446CEFE}">
      <text>
        <t>[Threaded comment]
Your version of Excel allows you to read this threaded comment; however, any edits to it will get removed if the file is opened in a newer version of Excel. Learn more: https://go.microsoft.com/fwlink/?linkid=870924
Comment:
    btw 12 and 24h</t>
      </text>
    </comment>
    <comment ref="N14" authorId="19" shapeId="0" xr:uid="{DDBA16E4-4489-4291-B88B-AF977027B287}">
      <text>
        <t>[Threaded comment]
Your version of Excel allows you to read this threaded comment; however, any edits to it will get removed if the file is opened in a newer version of Excel. Learn more: https://go.microsoft.com/fwlink/?linkid=870924
Comment:
    Unknown</t>
      </text>
    </comment>
    <comment ref="S14" authorId="20" shapeId="0" xr:uid="{A6E01508-8DA3-4287-B52A-D5D98E0C1B61}">
      <text>
        <t>[Threaded comment]
Your version of Excel allows you to read this threaded comment; however, any edits to it will get removed if the file is opened in a newer version of Excel. Learn more: https://go.microsoft.com/fwlink/?linkid=870924
Comment:
    btw 12 and 24h</t>
      </text>
    </comment>
    <comment ref="AH14" authorId="21" shapeId="0" xr:uid="{165CED43-7036-4EA8-9831-3280A1C31FC3}">
      <text>
        <t>[Threaded comment]
Your version of Excel allows you to read this threaded comment; however, any edits to it will get removed if the file is opened in a newer version of Excel. Learn more: https://go.microsoft.com/fwlink/?linkid=870924
Comment:
    near continuous</t>
      </text>
    </comment>
    <comment ref="G15" authorId="22" shapeId="0" xr:uid="{06D1D5EC-3F94-4D11-A795-E449C9184B16}">
      <text>
        <t>[Threaded comment]
Your version of Excel allows you to read this threaded comment; however, any edits to it will get removed if the file is opened in a newer version of Excel. Learn more: https://go.microsoft.com/fwlink/?linkid=870924
Comment:
    Connemara</t>
      </text>
    </comment>
    <comment ref="S15" authorId="23" shapeId="0" xr:uid="{61CD202B-0228-4664-A1BD-F820941AD42F}">
      <text>
        <t>[Threaded comment]
Your version of Excel allows you to read this threaded comment; however, any edits to it will get removed if the file is opened in a newer version of Excel. Learn more: https://go.microsoft.com/fwlink/?linkid=870924
Comment:
    btw 12 and 24h</t>
      </text>
    </comment>
    <comment ref="AK15" authorId="24" shapeId="0" xr:uid="{66BB99DF-8600-40DE-B99A-8536C5B8F288}">
      <text>
        <t>[Threaded comment]
Your version of Excel allows you to read this threaded comment; however, any edits to it will get removed if the file is opened in a newer version of Excel. Learn more: https://go.microsoft.com/fwlink/?linkid=870924
Comment:
    photo</t>
      </text>
    </comment>
    <comment ref="AY16" authorId="25" shapeId="0" xr:uid="{34ADA8D1-59B6-462C-8B43-F02132036F5E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time and collection = T-1</t>
      </text>
    </comment>
    <comment ref="G18" authorId="26" shapeId="0" xr:uid="{2776B629-A674-4BCF-8468-400EF4776C27}">
      <text>
        <t>[Threaded comment]
Your version of Excel allows you to read this threaded comment; however, any edits to it will get removed if the file is opened in a newer version of Excel. Learn more: https://go.microsoft.com/fwlink/?linkid=870924
Comment:
    yearling riding pony</t>
      </text>
    </comment>
    <comment ref="R18" authorId="27" shapeId="0" xr:uid="{C5EC7C91-F73B-409C-95DF-CB3A6F10DB23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</t>
      </text>
    </comment>
    <comment ref="G19" authorId="28" shapeId="0" xr:uid="{8D997ACF-25E3-4D6B-AFF3-0E2309DC9BE4}">
      <text>
        <t>[Threaded comment]
Your version of Excel allows you to read this threaded comment; however, any edits to it will get removed if the file is opened in a newer version of Excel. Learn more: https://go.microsoft.com/fwlink/?linkid=870924
Comment:
    Percheron - photo</t>
      </text>
    </comment>
    <comment ref="T19" authorId="29" shapeId="0" xr:uid="{A57BACBD-30C6-4CF5-9885-96ECCCC564FD}">
      <text>
        <t>[Threaded comment]
Your version of Excel allows you to read this threaded comment; however, any edits to it will get removed if the file is opened in a newer version of Excel. Learn more: https://go.microsoft.com/fwlink/?linkid=870924
Comment:
    hard to ascertain when / what fed at Yass....</t>
      </text>
    </comment>
    <comment ref="T20" authorId="30" shapeId="0" xr:uid="{AB515BB5-6879-45BA-9726-337077640348}">
      <text>
        <t>[Threaded comment]
Your version of Excel allows you to read this threaded comment; however, any edits to it will get removed if the file is opened in a newer version of Excel. Learn more: https://go.microsoft.com/fwlink/?linkid=870924
Comment:
    hard to ascertain when / what fed at Yass....</t>
      </text>
    </comment>
    <comment ref="AS20" authorId="31" shapeId="0" xr:uid="{88B26346-37AB-4383-8AD1-A2813C123E1D}">
      <text>
        <t>[Threaded comment]
Your version of Excel allows you to read this threaded comment; however, any edits to it will get removed if the file is opened in a newer version of Excel. Learn more: https://go.microsoft.com/fwlink/?linkid=870924
Comment:
    3134 - don't think this US window obtained</t>
      </text>
    </comment>
    <comment ref="AU20" authorId="32" shapeId="0" xr:uid="{FF3B4F58-83FB-4639-98A4-CC6C41A7155A}">
      <text>
        <t>[Threaded comment]
Your version of Excel allows you to read this threaded comment; however, any edits to it will get removed if the file is opened in a newer version of Excel. Learn more: https://go.microsoft.com/fwlink/?linkid=870924
Comment:
    7068 this window not obtained</t>
      </text>
    </comment>
    <comment ref="T21" authorId="33" shapeId="0" xr:uid="{702269F0-732B-4DF7-AF84-5E0A67B0510E}">
      <text>
        <t>[Threaded comment]
Your version of Excel allows you to read this threaded comment; however, any edits to it will get removed if the file is opened in a newer version of Excel. Learn more: https://go.microsoft.com/fwlink/?linkid=870924
Comment:
    hard to ascertain when / what fed at Yass....</t>
      </text>
    </comment>
    <comment ref="O22" authorId="34" shapeId="0" xr:uid="{37D5A461-99A8-4F1B-9801-C4610BC3D80E}">
      <text>
        <t>[Threaded comment]
Your version of Excel allows you to read this threaded comment; however, any edits to it will get removed if the file is opened in a newer version of Excel. Learn more: https://go.microsoft.com/fwlink/?linkid=870924
Comment:
    looks like he's been in work</t>
      </text>
    </comment>
    <comment ref="W22" authorId="35" shapeId="0" xr:uid="{9D936F2B-9F8B-463B-9F17-D162EEBF600F}">
      <text>
        <t>[Threaded comment]
Your version of Excel allows you to read this threaded comment; however, any edits to it will get removed if the file is opened in a newer version of Excel. Learn more: https://go.microsoft.com/fwlink/?linkid=870924
Comment:
    2oAVB</t>
      </text>
    </comment>
    <comment ref="G24" authorId="36" shapeId="0" xr:uid="{C55EE800-0C1E-4077-B246-8694C6799728}">
      <text>
        <t>[Threaded comment]
Your version of Excel allows you to read this threaded comment; however, any edits to it will get removed if the file is opened in a newer version of Excel. Learn more: https://go.microsoft.com/fwlink/?linkid=870924
Comment:
    Pony - Shetland or similar</t>
      </text>
    </comment>
    <comment ref="N24" authorId="37" shapeId="0" xr:uid="{1F2851C5-A2C1-4D33-9748-4AB070A53845}">
      <text>
        <t>[Threaded comment]
Your version of Excel allows you to read this threaded comment; however, any edits to it will get removed if the file is opened in a newer version of Excel. Learn more: https://go.microsoft.com/fwlink/?linkid=870924
Comment:
    Child's pony</t>
      </text>
    </comment>
    <comment ref="W26" authorId="38" shapeId="0" xr:uid="{AB6FCC8D-01A7-4F3D-8DAE-A4D04BB21C80}">
      <text>
        <t>[Threaded comment]
Your version of Excel allows you to read this threaded comment; however, any edits to it will get removed if the file is opened in a newer version of Excel. Learn more: https://go.microsoft.com/fwlink/?linkid=870924
Comment:
    sl irreg at beginning of ausc (rpt'able - variable ANS?)</t>
      </text>
    </comment>
    <comment ref="N27" authorId="39" shapeId="0" xr:uid="{BA0F8BB6-121B-4797-9753-6D6A6B9C547D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Assume, but quite old...</t>
      </text>
    </comment>
    <comment ref="O27" authorId="40" shapeId="0" xr:uid="{9A9ECDC9-9CBE-4B58-9023-7240C34DC7F1}">
      <text>
        <t>[Threaded comment]
Your version of Excel allows you to read this threaded comment; however, any edits to it will get removed if the file is opened in a newer version of Excel. Learn more: https://go.microsoft.com/fwlink/?linkid=870924
Comment:
    looks like he's been in work</t>
      </text>
    </comment>
    <comment ref="W27" authorId="41" shapeId="0" xr:uid="{71FE738C-CDF0-4AAF-8DEB-759DE2EDD668}">
      <text>
        <t>[Threaded comment]
Your version of Excel allows you to read this threaded comment; however, any edits to it will get removed if the file is opened in a newer version of Excel. Learn more: https://go.microsoft.com/fwlink/?linkid=870924
Comment:
    2o AVB</t>
      </text>
    </comment>
    <comment ref="N28" authorId="42" shapeId="0" xr:uid="{B182C80A-F0C1-445C-80F3-E5D713D444F7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Assume, but quite old...</t>
      </text>
    </comment>
    <comment ref="O28" authorId="43" shapeId="0" xr:uid="{54B182DA-8FA6-42A5-9AB4-98AEAE1E3991}">
      <text>
        <t>[Threaded comment]
Your version of Excel allows you to read this threaded comment; however, any edits to it will get removed if the file is opened in a newer version of Excel. Learn more: https://go.microsoft.com/fwlink/?linkid=870924
Comment:
    looks like he's been in work</t>
      </text>
    </comment>
    <comment ref="W28" authorId="44" shapeId="0" xr:uid="{D688D09C-259E-4BFF-ACFB-A81A3E0E2629}">
      <text>
        <t>[Threaded comment]
Your version of Excel allows you to read this threaded comment; however, any edits to it will get removed if the file is opened in a newer version of Excel. Learn more: https://go.microsoft.com/fwlink/?linkid=870924
Comment:
    2o AVB</t>
      </text>
    </comment>
    <comment ref="G29" authorId="45" shapeId="0" xr:uid="{0A299D52-BFE6-43A2-848E-4D5F563F2221}">
      <text>
        <t>[Threaded comment]
Your version of Excel allows you to read this threaded comment; however, any edits to it will get removed if the file is opened in a newer version of Excel. Learn more: https://go.microsoft.com/fwlink/?linkid=870924
Comment:
    Shire X</t>
      </text>
    </comment>
    <comment ref="X30" authorId="46" shapeId="0" xr:uid="{7D8B54C1-9009-4FC2-9EC3-4F0700213977}">
      <text>
        <t>[Threaded comment]
Your version of Excel allows you to read this threaded comment; however, any edits to it will get removed if the file is opened in a newer version of Excel. Learn more: https://go.microsoft.com/fwlink/?linkid=870924
Comment:
    32 on US mvt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tc={13F9D37B-F611-44AE-978D-2B31D7B45C04}</author>
    <author>tc={F8272FE3-FA2B-4CF8-8FD2-2725461CD710}</author>
    <author>tc={02FAA1AB-829F-4452-9919-433E5EE0B245}</author>
    <author>tc={AD64C564-E387-42AA-A691-7CE7C137756B}</author>
    <author>tc={16ED2DA7-C264-4CF5-B8CD-13C71C0597EB}</author>
    <author>tc={D6A11ED9-2127-47AA-96C4-A4143BB8DCA5}</author>
    <author>tc={419A51F6-7D09-428F-91E1-012B1B24DC2F}</author>
    <author>tc={2D49C81A-AB40-4061-9E2E-E0B0942212A0}</author>
    <author>tc={E7BD426B-AAD6-4507-9885-C93F98EA0CE5}</author>
    <author>tc={91520AFC-FEB6-42F5-A646-CEA73AA437FC}</author>
    <author>tc={ECF15EB6-6DBE-486A-848A-A7EB30213BD4}</author>
    <author>tc={D52792C1-1C16-44E5-BD7F-8484A640A003}</author>
    <author>tc={D3C7185D-3BD1-40C2-B359-5CC261B18ABA}</author>
    <author>tc={1E0F5701-7FC3-4BF3-B3FC-9108AF4B15A9}</author>
    <author>tc={D9CAB0A1-91C6-4FEA-BBB7-EA762773C1EB}</author>
    <author>tc={6781F556-0D4D-4B14-8589-8C93FC909214}</author>
    <author>tc={C8339B2B-C6FB-4795-AE6B-957A2179B643}</author>
    <author>tc={30DAF667-92FE-434C-A376-77EFEE2A2E37}</author>
    <author>tc={5BDE822F-40BF-4A7B-A2E1-BFDC0277B241}</author>
    <author>tc={FE669D68-112E-403E-BB5E-169F6D5562E6}</author>
    <author>tc={91A058A3-C40A-4743-B0B6-648ADFED27DB}</author>
    <author>tc={23F5BE01-B17F-4D78-A3F5-3F6DC3EB3ED7}</author>
    <author>tc={DBF2AFF0-5524-4816-851C-FBA7DB535B90}</author>
    <author>tc={DB15EDE4-1A55-4080-BD81-94822386A324}</author>
    <author>tc={3E310C91-BE4A-4772-BCF7-FDBA9E6D10C2}</author>
    <author>tc={68A94376-6399-4F30-8ADD-54A7EA9B9347}</author>
    <author>tc={ACB9F611-EF9A-422A-AE84-B9FFE39D76F9}</author>
  </authors>
  <commentList>
    <comment ref="AQ1" authorId="0" shapeId="0" xr:uid="{13F9D37B-F611-44AE-978D-2B31D7B45C04}">
      <text>
        <t>[Threaded comment]
Your version of Excel allows you to read this threaded comment; however, any edits to it will get removed if the file is opened in a newer version of Excel. Learn more: https://go.microsoft.com/fwlink/?linkid=870924
Comment:
    Best or only result</t>
      </text>
    </comment>
    <comment ref="AO8" authorId="1" shapeId="0" xr:uid="{F8272FE3-FA2B-4CF8-8FD2-2725461CD710}">
      <text>
        <t>[Threaded comment]
Your version of Excel allows you to read this threaded comment; however, any edits to it will get removed if the file is opened in a newer version of Excel. Learn more: https://go.microsoft.com/fwlink/?linkid=870924
Comment:
    #3 faeces overnight</t>
      </text>
    </comment>
    <comment ref="K9" authorId="2" shapeId="0" xr:uid="{02FAA1AB-829F-4452-9919-433E5EE0B245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</t>
      </text>
    </comment>
    <comment ref="AN9" authorId="3" shapeId="0" xr:uid="{AD64C564-E387-42AA-A691-7CE7C137756B}">
      <text>
        <t>[Threaded comment]
Your version of Excel allows you to read this threaded comment; however, any edits to it will get removed if the file is opened in a newer version of Excel. Learn more: https://go.microsoft.com/fwlink/?linkid=870924
Comment:
    on truck</t>
      </text>
    </comment>
    <comment ref="R11" authorId="4" shapeId="0" xr:uid="{16ED2DA7-C264-4CF5-B8CD-13C71C0597EB}">
      <text>
        <t>[Threaded comment]
Your version of Excel allows you to read this threaded comment; however, any edits to it will get removed if the file is opened in a newer version of Excel. Learn more: https://go.microsoft.com/fwlink/?linkid=870924
Comment:
    gassy</t>
      </text>
    </comment>
    <comment ref="AO12" authorId="5" shapeId="0" xr:uid="{D6A11ED9-2127-47AA-96C4-A4143BB8DCA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 3, one 4</t>
      </text>
    </comment>
    <comment ref="R14" authorId="6" shapeId="0" xr:uid="{419A51F6-7D09-428F-91E1-012B1B24DC2F}">
      <text>
        <t>[Threaded comment]
Your version of Excel allows you to read this threaded comment; however, any edits to it will get removed if the file is opened in a newer version of Excel. Learn more: https://go.microsoft.com/fwlink/?linkid=870924
Comment:
    near continuous</t>
      </text>
    </comment>
    <comment ref="AO14" authorId="7" shapeId="0" xr:uid="{2D49C81A-AB40-4061-9E2E-E0B0942212A0}">
      <text>
        <t>[Threaded comment]
Your version of Excel allows you to read this threaded comment; however, any edits to it will get removed if the file is opened in a newer version of Excel. Learn more: https://go.microsoft.com/fwlink/?linkid=870924
Comment:
    one 3, two 4</t>
      </text>
    </comment>
    <comment ref="AB15" authorId="8" shapeId="0" xr:uid="{E7BD426B-AAD6-4507-9885-C93F98EA0CE5}">
      <text>
        <t>[Threaded comment]
Your version of Excel allows you to read this threaded comment; however, any edits to it will get removed if the file is opened in a newer version of Excel. Learn more: https://go.microsoft.com/fwlink/?linkid=870924
Comment:
    would not tolerate inguinal US window</t>
      </text>
    </comment>
    <comment ref="AN15" authorId="9" shapeId="0" xr:uid="{91520AFC-FEB6-42F5-A646-CEA73AA437FC}">
      <text>
        <t>[Threaded comment]
Your version of Excel allows you to read this threaded comment; however, any edits to it will get removed if the file is opened in a newer version of Excel. Learn more: https://go.microsoft.com/fwlink/?linkid=870924
Comment:
    small piles</t>
      </text>
    </comment>
    <comment ref="F19" authorId="10" shapeId="0" xr:uid="{ECF15EB6-6DBE-486A-848A-A7EB30213BD4}">
      <text>
        <t>[Threaded comment]
Your version of Excel allows you to read this threaded comment; however, any edits to it will get removed if the file is opened in a newer version of Excel. Learn more: https://go.microsoft.com/fwlink/?linkid=870924
Comment:
    departed 7:00 - really did not get a feed prior to departure....</t>
      </text>
    </comment>
    <comment ref="W19" authorId="11" shapeId="0" xr:uid="{D52792C1-1C16-44E5-BD7F-8484A640A0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diff to viz duod!</t>
      </text>
    </comment>
    <comment ref="AM19" authorId="12" shapeId="0" xr:uid="{D3C7185D-3BD1-40C2-B359-5CC261B18ABA}">
      <text>
        <t>[Threaded comment]
Your version of Excel allows you to read this threaded comment; however, any edits to it will get removed if the file is opened in a newer version of Excel. Learn more: https://go.microsoft.com/fwlink/?linkid=870924
Comment:
    little time to eat, but A+ prior to departure</t>
      </text>
    </comment>
    <comment ref="F20" authorId="13" shapeId="0" xr:uid="{1E0F5701-7FC3-4BF3-B3FC-9108AF4B15A9}">
      <text>
        <t>[Threaded comment]
Your version of Excel allows you to read this threaded comment; however, any edits to it will get removed if the file is opened in a newer version of Excel. Learn more: https://go.microsoft.com/fwlink/?linkid=870924
Comment:
    departed 7:00 - really did not get a feed prior to departure....</t>
      </text>
    </comment>
    <comment ref="AK20" authorId="14" shapeId="0" xr:uid="{D9CAB0A1-91C6-4FEA-BBB7-EA762773C1EB}">
      <text>
        <t>[Threaded comment]
Your version of Excel allows you to read this threaded comment; however, any edits to it will get removed if the file is opened in a newer version of Excel. Learn more: https://go.microsoft.com/fwlink/?linkid=870924
Comment:
    hay in net - difficult to access (photo)</t>
      </text>
    </comment>
    <comment ref="AM20" authorId="15" shapeId="0" xr:uid="{6781F556-0D4D-4B14-8589-8C93FC909214}">
      <text>
        <t>[Threaded comment]
Your version of Excel allows you to read this threaded comment; however, any edits to it will get removed if the file is opened in a newer version of Excel. Learn more: https://go.microsoft.com/fwlink/?linkid=870924
Comment:
    little time to eat, but A+ prior to departure</t>
      </text>
    </comment>
    <comment ref="F21" authorId="16" shapeId="0" xr:uid="{C8339B2B-C6FB-4795-AE6B-957A2179B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departed 7:00 - really did not get a feed prior to departure....</t>
      </text>
    </comment>
    <comment ref="AM21" authorId="17" shapeId="0" xr:uid="{30DAF667-92FE-434C-A376-77EFEE2A2E37}">
      <text>
        <t>[Threaded comment]
Your version of Excel allows you to read this threaded comment; however, any edits to it will get removed if the file is opened in a newer version of Excel. Learn more: https://go.microsoft.com/fwlink/?linkid=870924
Comment:
    little time to eat, but A+ prior to departure</t>
      </text>
    </comment>
    <comment ref="AN23" authorId="18" shapeId="0" xr:uid="{5BDE822F-40BF-4A7B-A2E1-BFDC0277B241}">
      <text>
        <t>[Threaded comment]
Your version of Excel allows you to read this threaded comment; however, any edits to it will get removed if the file is opened in a newer version of Excel. Learn more: https://go.microsoft.com/fwlink/?linkid=870924
Comment:
    scattered</t>
      </text>
    </comment>
    <comment ref="AG25" authorId="19" shapeId="0" xr:uid="{FE669D68-112E-403E-BB5E-169F6D5562E6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I25" authorId="20" shapeId="0" xr:uid="{91A058A3-C40A-4743-B0B6-648ADFED27DB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G26" authorId="21" shapeId="0" xr:uid="{23F5BE01-B17F-4D78-A3F5-3F6DC3EB3ED7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I26" authorId="22" shapeId="0" xr:uid="{DBF2AFF0-5524-4816-851C-FBA7DB535B90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G27" authorId="23" shapeId="0" xr:uid="{DB15EDE4-1A55-4080-BD81-94822386A324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I27" authorId="24" shapeId="0" xr:uid="{3E310C91-BE4A-4772-BCF7-FDBA9E6D10C2}">
      <text>
        <t>[Threaded comment]
Your version of Excel allows you to read this threaded comment; however, any edits to it will get removed if the file is opened in a newer version of Excel. Learn more: https://go.microsoft.com/fwlink/?linkid=870924
Comment:
    dry swab - no sample</t>
      </text>
    </comment>
    <comment ref="AN27" authorId="25" shapeId="0" xr:uid="{68A94376-6399-4F30-8ADD-54A7EA9B9347}">
      <text>
        <t>[Threaded comment]
Your version of Excel allows you to read this threaded comment; however, any edits to it will get removed if the file is opened in a newer version of Excel. Learn more: https://go.microsoft.com/fwlink/?linkid=870924
Comment:
    scattered</t>
      </text>
    </comment>
    <comment ref="AG30" authorId="26" shapeId="0" xr:uid="{ACB9F611-EF9A-422A-AE84-B9FFE39D76F9}">
      <text>
        <t>[Threaded comment]
Your version of Excel allows you to read this threaded comment; however, any edits to it will get removed if the file is opened in a newer version of Excel. Learn more: https://go.microsoft.com/fwlink/?linkid=870924
Comment:
    small vol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tc={836057CD-364B-4D1C-8869-389CA2C8AB2D}</author>
    <author>tc={C6CB7E02-5F59-41DB-B184-42E93105183B}</author>
    <author>tc={AC53CA55-9C22-4E2A-9816-7A4FA3942821}</author>
    <author>tc={8CAFDC0E-4B0E-4631-9DB5-4364C4B132FD}</author>
    <author>tc={691FC8F6-4166-4D6D-B22A-BB83D092C1CE}</author>
    <author>tc={D7B7C727-17AA-4F9C-8EE2-1E56DCABE65B}</author>
    <author>tc={52B1FFCF-9ECC-4445-893C-44868E4E8A26}</author>
    <author>tc={CD2AC286-5C55-4266-AFCD-A028C16812A5}</author>
    <author>tc={EAB41BD3-1574-45A5-B623-05D8EB074668}</author>
    <author>tc={76C2B28C-9BC2-45AB-B50B-96E792DDF758}</author>
    <author>tc={696CAA8A-625F-4E2E-BC62-38B9D578A481}</author>
    <author>tc={3ED54C3D-5E5E-44B9-9EB1-61F77FCD39A4}</author>
    <author>tc={62F40BF1-B1A2-47C2-8A2E-D061BC3F0B8A}</author>
    <author>tc={B72026B3-8C13-4CB6-8E91-DF967AD93454}</author>
    <author>tc={E4DFD85E-2709-4A63-8504-DA1A69F29969}</author>
    <author>tc={897BE29E-5E25-4B4E-AC2D-22EB3E00861F}</author>
    <author>tc={DE2D3708-7BAA-484F-B228-02B818FDAB14}</author>
    <author>tc={582A5ECC-0722-4F7C-A0F5-EA5CA22D49EF}</author>
    <author>tc={02499D16-D102-4F6F-9AD9-164B410641A6}</author>
    <author>tc={7BE59C70-A295-4A74-939E-2D8F315BCA95}</author>
    <author>tc={B18434B6-0BC6-4E75-ABA9-8F1A7AFA4A5D}</author>
    <author>tc={FC565349-F3E3-40B9-A336-476BF3159D80}</author>
    <author>tc={56667DA6-1141-4B3B-91FD-D423A9DD1729}</author>
    <author>tc={AB803A4D-A343-4B1B-B93E-3F0A3C9B165B}</author>
    <author>tc={D62CEDFE-4089-40C3-9A81-0A85295867D8}</author>
    <author>tc={49491BA4-A8CE-48F9-ABB8-3C17CB8F5040}</author>
    <author>tc={A0555A10-BF9F-4AFD-9C46-5B705F02AB79}</author>
    <author>tc={7FBAB1D9-7E0A-4308-ABD9-90DE48CA6A3C}</author>
    <author>tc={0E4F7427-DA37-4446-B404-728EC9CE625A}</author>
    <author>tc={054AA9ED-F018-4431-8B11-41B24F8B87C4}</author>
    <author>tc={56E142E6-F0A0-4A9C-864B-5763A78BF64E}</author>
    <author>tc={BBC549F5-132A-431C-AD8C-918B234D6509}</author>
    <author>tc={9EA4C726-582C-48E1-8C69-1969F7AF4667}</author>
    <author>tc={C96754AD-8B5F-4A65-A8C5-F1BFC479AB07}</author>
    <author>tc={02D93FF8-EB4A-433F-A01F-13285BE4C9F8}</author>
    <author>tc={5D8912F3-F337-4350-AF55-BE69550AE52C}</author>
    <author>tc={9980741E-CE9D-42AE-A24D-77B950906B1F}</author>
    <author>tc={034E7A69-C48C-4A5A-A5B1-FC9546106DE4}</author>
    <author>tc={4A2A42B3-4B59-4DE2-8294-2BBBD18034E4}</author>
    <author>tc={EB3EA18A-7671-404C-98C4-69B48F27698B}</author>
    <author>tc={BA334BB3-F921-4353-A679-9F6E452D6628}</author>
    <author>tc={390AF365-5E49-426F-9A35-03A6EAF0C48B}</author>
    <author>tc={42B5A565-DAC8-4739-82EA-DDE9E0C1941D}</author>
    <author>tc={1B16CD1C-CDC6-46D3-B936-B828E8965EFF}</author>
    <author>tc={F2373787-702F-4FFF-B030-5549592105E5}</author>
    <author>tc={30DF8570-2293-4E0D-8BF4-A4785014A31E}</author>
    <author>tc={80BFD1AB-A976-4A0D-AE77-9737C2323B06}</author>
    <author>tc={C2798C36-9436-4D76-A380-912385C081F6}</author>
    <author>tc={FECB0126-BD40-4516-B9C4-247040473CAF}</author>
    <author>tc={8AAC2764-CF87-463F-A68D-58CD54080AFA}</author>
    <author>tc={0CF0FC25-57C3-4F1F-B649-F96808F6EACC}</author>
    <author>tc={DFAC74BC-DF05-4F41-A857-4580F7294B90}</author>
    <author>tc={7C577242-716E-4CB5-8A06-7D357F3C0077}</author>
    <author>tc={A41BACA2-B117-443A-AC4D-B71AE767AC20}</author>
    <author>tc={72F01CFD-2E50-4CD5-998C-7EBA70BB8350}</author>
    <author>tc={39A69717-7EDA-43D6-B1AC-F095EF4B29E5}</author>
    <author>tc={5FE8A4B6-9981-4B87-9F62-154F96129BD7}</author>
    <author>tc={C2CF66A6-F2CE-431B-9720-4D4CE1CA9544}</author>
    <author>tc={CCA55A8E-9A55-4E9B-80DE-05995F0753B1}</author>
    <author>tc={4C3E3CA3-7051-4F45-8A6E-74CD358DA2EE}</author>
    <author>tc={0087610A-FF86-41AC-AE39-4AD81A436E2B}</author>
    <author>tc={1CD80891-C9CB-4484-AD5C-11FF011854F7}</author>
    <author>tc={C9D038AE-6F5D-42A7-A70D-6BE615EF6C5B}</author>
    <author>tc={D14B3C29-C090-4D3A-B896-5BD932D16CAB}</author>
    <author>tc={7A94AB31-ABED-4CBC-9E0B-80C7634B8940}</author>
    <author>tc={71328F21-D22D-45D6-B768-0FE4EA1FD4B7}</author>
    <author>tc={2D907CE1-53FF-4864-A134-BDEB204BA746}</author>
    <author>tc={F11AA120-A98F-4F92-B843-B9D5529ACE13}</author>
    <author>tc={D6B45052-C1A7-4129-8FBC-8D6CEDC9EF2A}</author>
    <author>tc={0FA2E74C-FCB6-4166-946D-0F181E7B7DEF}</author>
    <author>tc={347E37E3-ED0E-4DAA-BFD2-0E92F51B0BB1}</author>
    <author>tc={B79363E9-48D7-4E43-A108-225313AF890E}</author>
    <author>tc={F9E61131-CF4C-4AF6-A601-CF5C94D6195B}</author>
    <author>tc={5E6C1749-AC8E-48F0-BEDF-BCDC9C0122D6}</author>
    <author>tc={8ACBFE4C-8CCD-4F00-BD85-598F844E6B44}</author>
    <author>tc={AF1E51EE-CD44-4C4C-85F4-310048EAC76B}</author>
    <author>tc={D7D031DB-21DD-4EC8-B462-6C08553B033B}</author>
    <author>tc={FAC7A8C3-4B0B-4B39-8B93-59FE1465C07B}</author>
    <author>tc={DAEAE603-A24B-4744-B474-C661EF80823F}</author>
    <author>tc={FDD3AE90-6D8C-4E92-8FBD-EAE01AFB7457}</author>
    <author>tc={8C6B5404-F14B-4E37-8AEA-04741656425C}</author>
    <author>tc={0985CC41-5A90-4874-9FD2-07DDAB482F36}</author>
    <author>tc={1DB173C3-24C1-47C5-9863-38A9FB932C5D}</author>
    <author>tc={16CD8D41-D624-420D-BC2A-2CD1938C8034}</author>
    <author>tc={BAE4DC6C-28FF-4C02-9FDC-5B2E53781DE4}</author>
    <author>tc={2B896A8D-F6E3-436A-ACD6-A5282B0CE591}</author>
    <author>tc={6685B87B-E2EB-4B87-BEFF-A7995E1CF9F5}</author>
    <author>tc={395F1ED3-23DC-4096-9ED7-1D67495ECACE}</author>
    <author>tc={908FB28F-1794-4078-9CE5-A5C294FD7C4E}</author>
    <author>tc={87C3F51A-F7B6-405D-A308-E69668D159ED}</author>
    <author>tc={41F4300D-82D4-420F-BD3C-5BEF72B3C404}</author>
    <author>tc={07FBE0E4-64A1-4215-901A-22D99C9C65B4}</author>
    <author>tc={6BA6B87F-E841-4F0E-B71C-1E031C3F9F91}</author>
    <author>tc={0ADBE2F4-9DBC-4674-8D70-AECA8CC3753B}</author>
    <author>tc={7959BFA7-A8C4-4E82-94EE-82EA7CDB3D26}</author>
    <author>tc={CCEBF2D5-421D-45B5-9D3F-4510AE28FA41}</author>
    <author>tc={3EDB7140-0DD3-4F89-BF4A-6BF373A8D5CE}</author>
    <author>tc={E7151EA3-A4A4-4F70-B942-A1A013A69A73}</author>
    <author>tc={85141E17-0BD2-4F3A-A290-841742CBB3AB}</author>
    <author>tc={D29FBB90-EF6B-4B5C-AFD0-4ED11A21B564}</author>
    <author>tc={1286DB8A-372F-4FE5-AF9B-AAAB0C5162F1}</author>
    <author>tc={0C6EEC5D-3E3A-4F4E-A020-85FF8E4AC380}</author>
    <author>tc={7D24FD2E-E0DF-4153-A51B-9581ED3E45F6}</author>
    <author>tc={986C3B5A-6047-40A6-959D-6D0DA17223E9}</author>
    <author>tc={AD513445-E6B7-43A9-95C7-305C08C0FD9F}</author>
    <author>tc={209F9CCB-7EA1-4187-866D-F1EFE1282E1B}</author>
    <author>tc={0A154A04-1E44-496B-A927-98806F4CB2EF}</author>
    <author>tc={9968CC7B-22FF-49E9-8541-11A0230564AA}</author>
    <author>tc={3EED51B2-F072-4F90-85AF-431B8C32D1FD}</author>
    <author>tc={01B078D7-0D96-47ED-AEA7-30DB9FF072A6}</author>
    <author>tc={939D8C37-DB89-4600-8A26-581E71C117F7}</author>
    <author>tc={382ABA18-90FF-451C-87F2-B9D553AF8AB9}</author>
    <author>tc={C48F0258-7D4B-427D-9798-003DB169E54C}</author>
    <author>tc={22CFC2F1-3BE9-4505-87F7-F8EE9156F46D}</author>
    <author>tc={B96AE763-BB82-43D7-A9BD-A9E8D45EBCD8}</author>
    <author>tc={0D7372FA-DD28-493D-8CDB-21E959F6F764}</author>
    <author>tc={BE287967-E9E4-40DF-8B1A-94A07658BCB8}</author>
    <author>tc={708C025D-8312-4467-9607-B5C2546C9D67}</author>
    <author>tc={FD46CEB4-4440-41BE-87BB-B33477ED409A}</author>
    <author>tc={070ACF3B-A294-4D29-9B68-F1AB7F12CB8A}</author>
    <author>tc={FA345240-A44B-4A63-9892-3240600CB25B}</author>
    <author>tc={4408B1CA-480C-470F-9611-0EBA55ECC809}</author>
    <author>tc={63E1682F-5F07-41B7-B4EA-09A987812E79}</author>
    <author>tc={5211A47B-3945-4557-8420-893FB65D2E55}</author>
    <author>tc={389C1253-507D-4B95-B56C-A9EDFCC608CF}</author>
    <author>tc={0410F492-D6BC-47BE-8E3B-A773E06E0E09}</author>
    <author>tc={AD36F8C7-B7B9-410E-9AD5-078A0727AFD5}</author>
    <author>tc={02CB7B40-906F-4550-B57D-38462E5E22AB}</author>
    <author>tc={0217A652-CF48-4F6D-9F6E-DCBE8700476E}</author>
    <author>tc={EC2FD7AB-03E1-4E4E-B5BD-1AD1D4B224E2}</author>
    <author>tc={61D9AFB0-22DC-4098-8CA4-1BBE05B1DDEB}</author>
    <author>tc={B21B1777-8C24-452F-B516-E28CEA1BC2C5}</author>
    <author>tc={07B2AD53-4B38-451A-A94B-87880D72475C}</author>
    <author>tc={4BBB6B53-0A25-4E09-A8FC-B4142A923E20}</author>
    <author>tc={F90B051D-3ACF-40F2-B5A7-E9CED0ADCB1E}</author>
    <author>tc={E78919CD-4804-43ED-B7F7-BE5C5F275C61}</author>
    <author>tc={CAF170A1-9991-4A08-A8ED-3F95D52FEB49}</author>
    <author>tc={F7557018-98D0-45EF-9700-0BA3F5745098}</author>
    <author>tc={3A8BF979-A92D-4667-B91E-312CAA7DCD07}</author>
    <author>tc={FAC0A13B-3E6C-4034-8FAC-7396A6FDE93B}</author>
    <author>tc={F30694D4-8B9F-450E-AAE2-5564A6D20528}</author>
    <author>tc={11C97D21-BA46-42CD-93CA-C87502128CFA}</author>
    <author>tc={7899C8E5-DA5D-4882-A134-C9A882D8273B}</author>
    <author>tc={902CB89C-C165-4D68-B99D-96ADBBD4DE3B}</author>
    <author>tc={35D28D4B-DB22-4F39-8B74-2F9174D506C4}</author>
    <author>tc={6F9874A1-BAAD-4A75-98A5-42BBDE461AC3}</author>
    <author>tc={AC3F7372-F2D2-488E-BCFB-19D832203CF9}</author>
    <author>tc={C6C1F779-BFA6-49A5-B413-BA9E09B4DBE0}</author>
    <author>tc={40AF39CC-62E6-4F79-906A-25C7A32FBCCD}</author>
    <author>tc={6877C675-8241-4C62-A609-18300214F20D}</author>
    <author>tc={214D17DF-C4D7-4FB0-B831-B638A236132F}</author>
    <author>tc={7A678C2E-463F-478D-A25E-7DD0D4608044}</author>
    <author>tc={F6363A04-D309-44E4-837C-0E0EBA47781A}</author>
    <author>tc={4509AB60-E8F9-4193-9FBF-75E7A9A9AC70}</author>
    <author>tc={08D2C671-AE56-4B83-AC61-CC50565471FE}</author>
    <author>tc={E5387610-7D3A-4B18-9B4A-3C295999DEA3}</author>
    <author>tc={BC97F835-5773-4FBF-8D87-41E6FC515FF1}</author>
    <author>tc={34A29467-C9BF-4664-BD65-546910DD2DA0}</author>
    <author>tc={67B33C7C-605C-4C82-9E76-5AE4FF02772E}</author>
    <author>tc={CB48D7F1-3CCA-4E33-BFCA-CBE4A5EEBF4B}</author>
    <author>tc={4A28E450-FB6B-43A7-9C45-BA968B01592B}</author>
    <author>tc={76966312-8993-42B7-9526-FCF3F3016E9A}</author>
    <author>tc={CA39592B-F263-4298-BF7D-AA3B7E370F8E}</author>
    <author>tc={9AEAB622-22B5-49DC-85EF-6FD9D6EAD8A0}</author>
    <author>tc={1B16FADF-5238-4D00-A812-D6F08D810D63}</author>
    <author>tc={BDD6B86D-4936-49FA-BACE-116CBA0D4B8D}</author>
    <author>tc={F6ADA165-0F70-4503-BD6F-10A005271F82}</author>
    <author>tc={032BB1E1-4079-43BF-8156-0353933E1C26}</author>
  </authors>
  <commentList>
    <comment ref="U2" authorId="0" shapeId="0" xr:uid="{836057CD-364B-4D1C-8869-389CA2C8AB2D}">
      <text>
        <t>[Threaded comment]
Your version of Excel allows you to read this threaded comment; however, any edits to it will get removed if the file is opened in a newer version of Excel. Learn more: https://go.microsoft.com/fwlink/?linkid=870924
Comment:
    Horsley Park</t>
      </text>
    </comment>
    <comment ref="S3" authorId="1" shapeId="0" xr:uid="{C6CB7E02-5F59-41DB-B184-42E93105183B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3" authorId="2" shapeId="0" xr:uid="{AC53CA55-9C22-4E2A-9816-7A4FA3942821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3" authorId="3" shapeId="0" xr:uid="{8CAFDC0E-4B0E-4631-9DB5-4364C4B132F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3" authorId="4" shapeId="0" xr:uid="{691FC8F6-4166-4D6D-B22A-BB83D092C1C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W3" authorId="5" shapeId="0" xr:uid="{D7B7C727-17AA-4F9C-8EE2-1E56DCABE65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Wangaratta</t>
      </text>
    </comment>
    <comment ref="X3" authorId="6" shapeId="0" xr:uid="{52B1FFCF-9ECC-4445-893C-44868E4E8A2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Wangaratta</t>
      </text>
    </comment>
    <comment ref="S4" authorId="7" shapeId="0" xr:uid="{CD2AC286-5C55-4266-AFCD-A028C16812A5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4" authorId="8" shapeId="0" xr:uid="{EAB41BD3-1574-45A5-B623-05D8EB074668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4" authorId="9" shapeId="0" xr:uid="{76C2B28C-9BC2-45AB-B50B-96E792DDF75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4" authorId="10" shapeId="0" xr:uid="{696CAA8A-625F-4E2E-BC62-38B9D578A481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W4" authorId="11" shapeId="0" xr:uid="{3ED54C3D-5E5E-44B9-9EB1-61F77FCD39A4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Wangaratta</t>
      </text>
    </comment>
    <comment ref="X4" authorId="12" shapeId="0" xr:uid="{62F40BF1-B1A2-47C2-8A2E-D061BC3F0B8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Wangaratta</t>
      </text>
    </comment>
    <comment ref="S5" authorId="13" shapeId="0" xr:uid="{B72026B3-8C13-4CB6-8E91-DF967AD93454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5" authorId="14" shapeId="0" xr:uid="{E4DFD85E-2709-4A63-8504-DA1A69F29969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5" authorId="15" shapeId="0" xr:uid="{897BE29E-5E25-4B4E-AC2D-22EB3E00861F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5" authorId="16" shapeId="0" xr:uid="{DE2D3708-7BAA-484F-B228-02B818FDAB14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6" authorId="17" shapeId="0" xr:uid="{582A5ECC-0722-4F7C-A0F5-EA5CA22D49EF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6" authorId="18" shapeId="0" xr:uid="{02499D16-D102-4F6F-9AD9-164B410641A6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6" authorId="19" shapeId="0" xr:uid="{7BE59C70-A295-4A74-939E-2D8F315BCA9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6" authorId="20" shapeId="0" xr:uid="{B18434B6-0BC6-4E75-ABA9-8F1A7AFA4A5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7" authorId="21" shapeId="0" xr:uid="{FC565349-F3E3-40B9-A336-476BF3159D80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7" authorId="22" shapeId="0" xr:uid="{56667DA6-1141-4B3B-91FD-D423A9DD1729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7" authorId="23" shapeId="0" xr:uid="{AB803A4D-A343-4B1B-B93E-3F0A3C9B165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7" authorId="24" shapeId="0" xr:uid="{D62CEDFE-4089-40C3-9A81-0A85295867D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8" authorId="25" shapeId="0" xr:uid="{49491BA4-A8CE-48F9-ABB8-3C17CB8F5040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8" authorId="26" shapeId="0" xr:uid="{A0555A10-BF9F-4AFD-9C46-5B705F02AB79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8" authorId="27" shapeId="0" xr:uid="{7FBAB1D9-7E0A-4308-ABD9-90DE48CA6A3C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8" authorId="28" shapeId="0" xr:uid="{0E4F7427-DA37-4446-B404-728EC9CE625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9" authorId="29" shapeId="0" xr:uid="{054AA9ED-F018-4431-8B11-41B24F8B87C4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9" authorId="30" shapeId="0" xr:uid="{56E142E6-F0A0-4A9C-864B-5763A78BF64E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9" authorId="31" shapeId="0" xr:uid="{BBC549F5-132A-431C-AD8C-918B234D650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9" authorId="32" shapeId="0" xr:uid="{9EA4C726-582C-48E1-8C69-1969F7AF4667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10" authorId="33" shapeId="0" xr:uid="{C96754AD-8B5F-4A65-A8C5-F1BFC479AB07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10" authorId="34" shapeId="0" xr:uid="{02D93FF8-EB4A-433F-A01F-13285BE4C9F8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10" authorId="35" shapeId="0" xr:uid="{5D8912F3-F337-4350-AF55-BE69550AE52C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0" authorId="36" shapeId="0" xr:uid="{9980741E-CE9D-42AE-A24D-77B950906B1F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Q11" authorId="37" shapeId="0" xr:uid="{034E7A69-C48C-4A5A-A5B1-FC9546106DE4}">
      <text>
        <t>[Threaded comment]
Your version of Excel allows you to read this threaded comment; however, any edits to it will get removed if the file is opened in a newer version of Excel. Learn more: https://go.microsoft.com/fwlink/?linkid=870924
Comment:
    when truck stationary</t>
      </text>
    </comment>
    <comment ref="S11" authorId="38" shapeId="0" xr:uid="{4A2A42B3-4B59-4DE2-8294-2BBBD18034E4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T11" authorId="39" shapeId="0" xr:uid="{EB3EA18A-7671-404C-98C4-69B48F27698B}">
      <text>
        <t>[Threaded comment]
Your version of Excel allows you to read this threaded comment; however, any edits to it will get removed if the file is opened in a newer version of Excel. Learn more: https://go.microsoft.com/fwlink/?linkid=870924
Comment:
    Williamtown 9am</t>
      </text>
    </comment>
    <comment ref="U11" authorId="40" shapeId="0" xr:uid="{BA334BB3-F921-4353-A679-9F6E452D662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1" authorId="41" shapeId="0" xr:uid="{390AF365-5E49-426F-9A35-03A6EAF0C48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S12" authorId="42" shapeId="0" xr:uid="{42B5A565-DAC8-4739-82EA-DDE9E0C1941D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12" authorId="43" shapeId="0" xr:uid="{1B16CD1C-CDC6-46D3-B936-B828E8965EFF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12" authorId="44" shapeId="0" xr:uid="{F2373787-702F-4FFF-B030-5549592105E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2" authorId="45" shapeId="0" xr:uid="{30DF8570-2293-4E0D-8BF4-A4785014A31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Y12" authorId="46" shapeId="0" xr:uid="{80BFD1AB-A976-4A0D-AE77-9737C2323B06}">
      <text>
        <t>[Threaded comment]
Your version of Excel allows you to read this threaded comment; however, any edits to it will get removed if the file is opened in a newer version of Excel. Learn more: https://go.microsoft.com/fwlink/?linkid=870924
Comment:
    partly cloudy</t>
      </text>
    </comment>
    <comment ref="S13" authorId="47" shapeId="0" xr:uid="{C2798C36-9436-4D76-A380-912385C081F6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13" authorId="48" shapeId="0" xr:uid="{FECB0126-BD40-4516-B9C4-247040473CAF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13" authorId="49" shapeId="0" xr:uid="{8AAC2764-CF87-463F-A68D-58CD54080AF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3" authorId="50" shapeId="0" xr:uid="{0CF0FC25-57C3-4F1F-B649-F96808F6EACC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Y13" authorId="51" shapeId="0" xr:uid="{DFAC74BC-DF05-4F41-A857-4580F7294B90}">
      <text>
        <t>[Threaded comment]
Your version of Excel allows you to read this threaded comment; however, any edits to it will get removed if the file is opened in a newer version of Excel. Learn more: https://go.microsoft.com/fwlink/?linkid=870924
Comment:
    partly cloudy</t>
      </text>
    </comment>
    <comment ref="S14" authorId="52" shapeId="0" xr:uid="{7C577242-716E-4CB5-8A06-7D357F3C0077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14" authorId="53" shapeId="0" xr:uid="{A41BACA2-B117-443A-AC4D-B71AE767AC20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14" authorId="54" shapeId="0" xr:uid="{72F01CFD-2E50-4CD5-998C-7EBA70BB8350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4" authorId="55" shapeId="0" xr:uid="{39A69717-7EDA-43D6-B1AC-F095EF4B29E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Y14" authorId="56" shapeId="0" xr:uid="{5FE8A4B6-9981-4B87-9F62-154F96129BD7}">
      <text>
        <t>[Threaded comment]
Your version of Excel allows you to read this threaded comment; however, any edits to it will get removed if the file is opened in a newer version of Excel. Learn more: https://go.microsoft.com/fwlink/?linkid=870924
Comment:
    partly cloudy</t>
      </text>
    </comment>
    <comment ref="S15" authorId="57" shapeId="0" xr:uid="{C2CF66A6-F2CE-431B-9720-4D4CE1CA9544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T15" authorId="58" shapeId="0" xr:uid="{CCA55A8E-9A55-4E9B-80DE-05995F0753B1}">
      <text>
        <t>[Threaded comment]
Your version of Excel allows you to read this threaded comment; however, any edits to it will get removed if the file is opened in a newer version of Excel. Learn more: https://go.microsoft.com/fwlink/?linkid=870924
Comment:
    9am Williamtown</t>
      </text>
    </comment>
    <comment ref="U15" authorId="59" shapeId="0" xr:uid="{4C3E3CA3-7051-4F45-8A6E-74CD358DA2E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V15" authorId="60" shapeId="0" xr:uid="{0087610A-FF86-41AC-AE39-4AD81A436E2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Horsley Park</t>
      </text>
    </comment>
    <comment ref="Y15" authorId="61" shapeId="0" xr:uid="{1CD80891-C9CB-4484-AD5C-11FF011854F7}">
      <text>
        <t>[Threaded comment]
Your version of Excel allows you to read this threaded comment; however, any edits to it will get removed if the file is opened in a newer version of Excel. Learn more: https://go.microsoft.com/fwlink/?linkid=870924
Comment:
    partly cloudy</t>
      </text>
    </comment>
    <comment ref="P16" authorId="62" shapeId="0" xr:uid="{C9D038AE-6F5D-42A7-A70D-6BE615EF6C5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obs (I was at Yass!), but driver said loaded well</t>
      </text>
    </comment>
    <comment ref="S16" authorId="63" shapeId="0" xr:uid="{D14B3C29-C090-4D3A-B896-5BD932D16CAB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16" authorId="64" shapeId="0" xr:uid="{7A94AB31-ABED-4CBC-9E0B-80C7634B8940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16" authorId="65" shapeId="0" xr:uid="{71328F21-D22D-45D6-B768-0FE4EA1FD4B7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16" authorId="66" shapeId="0" xr:uid="{2D907CE1-53FF-4864-A134-BDEB204BA74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16" authorId="67" shapeId="0" xr:uid="{F11AA120-A98F-4F92-B843-B9D5529ACE13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16" authorId="68" shapeId="0" xr:uid="{D6B45052-C1A7-4129-8FBC-8D6CEDC9EF2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P17" authorId="69" shapeId="0" xr:uid="{0FA2E74C-FCB6-4166-946D-0F181E7B7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obs (I was at Yass!), but driver said loaded well</t>
      </text>
    </comment>
    <comment ref="S17" authorId="70" shapeId="0" xr:uid="{347E37E3-ED0E-4DAA-BFD2-0E92F51B0BB1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17" authorId="71" shapeId="0" xr:uid="{B79363E9-48D7-4E43-A108-225313AF890E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17" authorId="72" shapeId="0" xr:uid="{F9E61131-CF4C-4AF6-A601-CF5C94D6195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17" authorId="73" shapeId="0" xr:uid="{5E6C1749-AC8E-48F0-BEDF-BCDC9C0122D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17" authorId="74" shapeId="0" xr:uid="{8ACBFE4C-8CCD-4F00-BD85-598F844E6B44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17" authorId="75" shapeId="0" xr:uid="{AF1E51EE-CD44-4C4C-85F4-310048EAC76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P18" authorId="76" shapeId="0" xr:uid="{D7D031DB-21DD-4EC8-B462-6C08553B033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obs (I was at Yass!), but driver said loaded well</t>
      </text>
    </comment>
    <comment ref="S18" authorId="77" shapeId="0" xr:uid="{FAC7A8C3-4B0B-4B39-8B93-59FE1465C07B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18" authorId="78" shapeId="0" xr:uid="{DAEAE603-A24B-4744-B474-C661EF80823F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18" authorId="79" shapeId="0" xr:uid="{FDD3AE90-6D8C-4E92-8FBD-EAE01AFB7457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18" authorId="80" shapeId="0" xr:uid="{8C6B5404-F14B-4E37-8AEA-04741656425C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18" authorId="81" shapeId="0" xr:uid="{0985CC41-5A90-4874-9FD2-07DDAB482F3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18" authorId="82" shapeId="0" xr:uid="{1DB173C3-24C1-47C5-9863-38A9FB932C5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P19" authorId="83" shapeId="0" xr:uid="{16CD8D41-D624-420D-BC2A-2CD1938C8034}">
      <text>
        <t>[Threaded comment]
Your version of Excel allows you to read this threaded comment; however, any edits to it will get removed if the file is opened in a newer version of Excel. Learn more: https://go.microsoft.com/fwlink/?linkid=870924
Comment:
    rpt efforts to load</t>
      </text>
    </comment>
    <comment ref="S19" authorId="84" shapeId="0" xr:uid="{BAE4DC6C-28FF-4C02-9FDC-5B2E53781DE4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T19" authorId="85" shapeId="0" xr:uid="{2B896A8D-F6E3-436A-ACD6-A5282B0CE591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U19" authorId="86" shapeId="0" xr:uid="{6685B87B-E2EB-4B87-BEFF-A7995E1CF9F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19" authorId="87" shapeId="0" xr:uid="{395F1ED3-23DC-4096-9ED7-1D67495ECAC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19" authorId="88" shapeId="0" xr:uid="{908FB28F-1794-4078-9CE5-A5C294FD7C4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19" authorId="89" shapeId="0" xr:uid="{87C3F51A-F7B6-405D-A308-E69668D159E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0" authorId="90" shapeId="0" xr:uid="{41F4300D-82D4-420F-BD3C-5BEF72B3C404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T20" authorId="91" shapeId="0" xr:uid="{07FBE0E4-64A1-4215-901A-22D99C9C65B4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U20" authorId="92" shapeId="0" xr:uid="{6BA6B87F-E841-4F0E-B71C-1E031C3F9F91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0" authorId="93" shapeId="0" xr:uid="{0ADBE2F4-9DBC-4674-8D70-AECA8CC3753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0" authorId="94" shapeId="0" xr:uid="{7959BFA7-A8C4-4E82-94EE-82EA7CDB3D2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0" authorId="95" shapeId="0" xr:uid="{CCEBF2D5-421D-45B5-9D3F-4510AE28FA41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1" authorId="96" shapeId="0" xr:uid="{3EDB7140-0DD3-4F89-BF4A-6BF373A8D5CE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T21" authorId="97" shapeId="0" xr:uid="{E7151EA3-A4A4-4F70-B942-A1A013A69A73}">
      <text>
        <t>[Threaded comment]
Your version of Excel allows you to read this threaded comment; however, any edits to it will get removed if the file is opened in a newer version of Excel. Learn more: https://go.microsoft.com/fwlink/?linkid=870924
Comment:
    Goulburn 9am</t>
      </text>
    </comment>
    <comment ref="U21" authorId="98" shapeId="0" xr:uid="{85141E17-0BD2-4F3A-A290-841742CBB3A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1" authorId="99" shapeId="0" xr:uid="{D29FBB90-EF6B-4B5C-AFD0-4ED11A21B564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1" authorId="100" shapeId="0" xr:uid="{1286DB8A-372F-4FE5-AF9B-AAAB0C5162F1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1" authorId="101" shapeId="0" xr:uid="{0C6EEC5D-3E3A-4F4E-A020-85FF8E4AC380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2" authorId="102" shapeId="0" xr:uid="{7D24FD2E-E0DF-4153-A51B-9581ED3E45F6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2" authorId="103" shapeId="0" xr:uid="{986C3B5A-6047-40A6-959D-6D0DA17223E9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2" authorId="104" shapeId="0" xr:uid="{AD513445-E6B7-43A9-95C7-305C08C0FD9F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2" authorId="105" shapeId="0" xr:uid="{209F9CCB-7EA1-4187-866D-F1EFE1282E1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2" authorId="106" shapeId="0" xr:uid="{0A154A04-1E44-496B-A927-98806F4CB2EF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2" authorId="107" shapeId="0" xr:uid="{9968CC7B-22FF-49E9-8541-11A0230564A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3" authorId="108" shapeId="0" xr:uid="{3EED51B2-F072-4F90-85AF-431B8C32D1FD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3" authorId="109" shapeId="0" xr:uid="{01B078D7-0D96-47ED-AEA7-30DB9FF072A6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3" authorId="110" shapeId="0" xr:uid="{939D8C37-DB89-4600-8A26-581E71C117F7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3" authorId="111" shapeId="0" xr:uid="{382ABA18-90FF-451C-87F2-B9D553AF8AB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3" authorId="112" shapeId="0" xr:uid="{C48F0258-7D4B-427D-9798-003DB169E54C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3" authorId="113" shapeId="0" xr:uid="{22CFC2F1-3BE9-4505-87F7-F8EE9156F46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4" authorId="114" shapeId="0" xr:uid="{B96AE763-BB82-43D7-A9BD-A9E8D45EBCD8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4" authorId="115" shapeId="0" xr:uid="{0D7372FA-DD28-493D-8CDB-21E959F6F764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4" authorId="116" shapeId="0" xr:uid="{BE287967-E9E4-40DF-8B1A-94A07658BCB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4" authorId="117" shapeId="0" xr:uid="{708C025D-8312-4467-9607-B5C2546C9D67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4" authorId="118" shapeId="0" xr:uid="{FD46CEB4-4440-41BE-87BB-B33477ED409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4" authorId="119" shapeId="0" xr:uid="{070ACF3B-A294-4D29-9B68-F1AB7F12CB8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5" authorId="120" shapeId="0" xr:uid="{FA345240-A44B-4A63-9892-3240600CB25B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5" authorId="121" shapeId="0" xr:uid="{4408B1CA-480C-470F-9611-0EBA55ECC809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5" authorId="122" shapeId="0" xr:uid="{63E1682F-5F07-41B7-B4EA-09A987812E7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5" authorId="123" shapeId="0" xr:uid="{5211A47B-3945-4557-8420-893FB65D2E5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5" authorId="124" shapeId="0" xr:uid="{389C1253-507D-4B95-B56C-A9EDFCC608CF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5" authorId="125" shapeId="0" xr:uid="{0410F492-D6BC-47BE-8E3B-A773E06E0E0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6" authorId="126" shapeId="0" xr:uid="{AD36F8C7-B7B9-410E-9AD5-078A0727AFD5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6" authorId="127" shapeId="0" xr:uid="{02CB7B40-906F-4550-B57D-38462E5E22AB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6" authorId="128" shapeId="0" xr:uid="{0217A652-CF48-4F6D-9F6E-DCBE8700476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6" authorId="129" shapeId="0" xr:uid="{EC2FD7AB-03E1-4E4E-B5BD-1AD1D4B224E2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6" authorId="130" shapeId="0" xr:uid="{61D9AFB0-22DC-4098-8CA4-1BBE05B1DDE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6" authorId="131" shapeId="0" xr:uid="{B21B1777-8C24-452F-B516-E28CEA1BC2C5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7" authorId="132" shapeId="0" xr:uid="{07B2AD53-4B38-451A-A94B-87880D72475C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7" authorId="133" shapeId="0" xr:uid="{4BBB6B53-0A25-4E09-A8FC-B4142A923E20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7" authorId="134" shapeId="0" xr:uid="{F90B051D-3ACF-40F2-B5A7-E9CED0ADCB1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7" authorId="135" shapeId="0" xr:uid="{E78919CD-4804-43ED-B7F7-BE5C5F275C61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7" authorId="136" shapeId="0" xr:uid="{CAF170A1-9991-4A08-A8ED-3F95D52FEB4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7" authorId="137" shapeId="0" xr:uid="{F7557018-98D0-45EF-9700-0BA3F574509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8" authorId="138" shapeId="0" xr:uid="{3A8BF979-A92D-4667-B91E-312CAA7DCD07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8" authorId="139" shapeId="0" xr:uid="{FAC0A13B-3E6C-4034-8FAC-7396A6FDE93B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8" authorId="140" shapeId="0" xr:uid="{F30694D4-8B9F-450E-AAE2-5564A6D20528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8" authorId="141" shapeId="0" xr:uid="{11C97D21-BA46-42CD-93CA-C87502128CF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8" authorId="142" shapeId="0" xr:uid="{7899C8E5-DA5D-4882-A134-C9A882D8273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8" authorId="143" shapeId="0" xr:uid="{902CB89C-C165-4D68-B99D-96ADBBD4DE3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29" authorId="144" shapeId="0" xr:uid="{35D28D4B-DB22-4F39-8B74-2F9174D506C4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29" authorId="145" shapeId="0" xr:uid="{6F9874A1-BAAD-4A75-98A5-42BBDE461AC3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29" authorId="146" shapeId="0" xr:uid="{AC3F7372-F2D2-488E-BCFB-19D832203CF9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29" authorId="147" shapeId="0" xr:uid="{C6C1F779-BFA6-49A5-B413-BA9E09B4DBE0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29" authorId="148" shapeId="0" xr:uid="{40AF39CC-62E6-4F79-906A-25C7A32FBCC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29" authorId="149" shapeId="0" xr:uid="{6877C675-8241-4C62-A609-18300214F20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30" authorId="150" shapeId="0" xr:uid="{214D17DF-C4D7-4FB0-B831-B638A236132F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30" authorId="151" shapeId="0" xr:uid="{7A678C2E-463F-478D-A25E-7DD0D4608044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30" authorId="152" shapeId="0" xr:uid="{F6363A04-D309-44E4-837C-0E0EBA47781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30" authorId="153" shapeId="0" xr:uid="{4509AB60-E8F9-4193-9FBF-75E7A9A9AC70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30" authorId="154" shapeId="0" xr:uid="{08D2C671-AE56-4B83-AC61-CC50565471F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30" authorId="155" shapeId="0" xr:uid="{E5387610-7D3A-4B18-9B4A-3C295999DEA3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31" authorId="156" shapeId="0" xr:uid="{BC97F835-5773-4FBF-8D87-41E6FC515FF1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31" authorId="157" shapeId="0" xr:uid="{34A29467-C9BF-4664-BD65-546910DD2DA0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31" authorId="158" shapeId="0" xr:uid="{67B33C7C-605C-4C82-9E76-5AE4FF02772E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31" authorId="159" shapeId="0" xr:uid="{CB48D7F1-3CCA-4E33-BFCA-CBE4A5EEBF4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31" authorId="160" shapeId="0" xr:uid="{4A28E450-FB6B-43A7-9C45-BA968B01592B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31" authorId="161" shapeId="0" xr:uid="{76966312-8993-42B7-9526-FCF3F3016E9A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S32" authorId="162" shapeId="0" xr:uid="{CA39592B-F263-4298-BF7D-AA3B7E370F8E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T32" authorId="163" shapeId="0" xr:uid="{9AEAB622-22B5-49DC-85EF-6FD9D6EAD8A0}">
      <text>
        <t>[Threaded comment]
Your version of Excel allows you to read this threaded comment; however, any edits to it will get removed if the file is opened in a newer version of Excel. Learn more: https://go.microsoft.com/fwlink/?linkid=870924
Comment:
    Tumbarumba 9am</t>
      </text>
    </comment>
    <comment ref="U32" authorId="164" shapeId="0" xr:uid="{1B16FADF-5238-4D00-A812-D6F08D810D63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V32" authorId="165" shapeId="0" xr:uid="{BDD6B86D-4936-49FA-BACE-116CBA0D4B8D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at Horsley Park</t>
      </text>
    </comment>
    <comment ref="W32" authorId="166" shapeId="0" xr:uid="{F6ADA165-0F70-4503-BD6F-10A005271F82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  <comment ref="X32" authorId="167" shapeId="0" xr:uid="{032BB1E1-4079-43BF-8156-0353933E1C26}">
      <text>
        <t>[Threaded comment]
Your version of Excel allows you to read this threaded comment; however, any edits to it will get removed if the file is opened in a newer version of Excel. Learn more: https://go.microsoft.com/fwlink/?linkid=870924
Comment:
    3pm readings at WIlliamtown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tc={020C0AB0-51A1-47EF-A3B2-015D9495C6E4}</author>
    <author>tc={0E5E8148-9CF3-45E1-98F0-9510920DB1AD}</author>
    <author>tc={022EE9A5-2E8E-4EAD-9B3D-E210BD74C6D2}</author>
    <author>tc={50DDFCBC-D491-4571-A5D0-C854C2E5E1A3}</author>
    <author>tc={F8F50484-2C87-4C3B-9718-C1365BA4629E}</author>
    <author>tc={76BAA346-A8AD-47D2-8B11-DC9C366CFAE8}</author>
    <author>tc={CD40A33E-A287-4FDF-89B3-5F1E3A151742}</author>
    <author>tc={AC88A74B-F01D-4CB7-AF16-EB86070E1F4A}</author>
    <author>tc={B11AC5F9-2B1B-42AF-8998-638AB3BD0C82}</author>
    <author>tc={0B3FD9C3-92FE-499D-A0C9-E0081341EE26}</author>
    <author>tc={0A8D16CD-4075-4850-A03A-DA8D40378CE6}</author>
    <author>tc={71EBF486-F605-46CC-887E-131D92F67108}</author>
    <author>tc={E4E74EA6-FEF8-4FC3-B4AE-FD712B6EA8A5}</author>
    <author>tc={069F103F-CEEF-41E3-84B9-EAAEC783536F}</author>
    <author>tc={433EC0D6-30E9-48B2-B530-A436FF825BF6}</author>
    <author>tc={5517D495-8843-4E44-BDA2-59F93EA4D72A}</author>
    <author>tc={A9FDE105-5C93-41DA-A18F-4A139B0C19DB}</author>
    <author>tc={020F1AB5-184A-4F08-80A0-785C3BFF4F86}</author>
    <author>tc={A00E8137-6580-433F-B7EC-D90384C94A93}</author>
    <author>tc={80708B41-654C-4DBB-A815-F198F4B9CB94}</author>
    <author>tc={A7304684-A06D-4610-A244-7DE390869AB2}</author>
    <author>tc={4D646C06-89D8-41BB-9200-B8F8A7AF211F}</author>
    <author>tc={8CDDA4FB-A413-40FA-A093-60F3B9D8C17A}</author>
    <author>tc={60DBEA88-56B6-4C4D-83BD-2AF10E52590E}</author>
    <author>tc={B52E0B1B-E5D5-4C84-A494-C608ED5B6FDF}</author>
    <author>tc={EDDCCF19-EB70-4062-880F-945AA4AF7D3E}</author>
    <author>tc={8CFDD2C3-FCB6-4E56-8466-268D15D9244E}</author>
    <author>tc={FCB33057-52C6-4644-BAB4-59ADA01C3652}</author>
    <author>tc={1A712322-DCAE-444E-B249-5623AFAA22F6}</author>
    <author>tc={751F0D28-0597-41B5-A659-C58A8F6A23D6}</author>
    <author>tc={003960F4-BDBB-4D97-80FC-10CE900510F1}</author>
    <author>tc={096B4DB1-54C3-4007-9AF6-561A35951522}</author>
    <author>tc={5ADE8CDF-EC38-4FB2-960C-8B5B2D09AAC9}</author>
    <author>tc={355CAC7E-3E00-4A60-BDF2-CC24AA79AC10}</author>
    <author>tc={DBA4FAD4-0204-4BE7-90BC-584F2F402984}</author>
    <author>tc={45D5C596-6F9E-4781-B35F-AEA2C8154C35}</author>
    <author>tc={973FCD88-FD2B-4E45-AB0D-145697F2141A}</author>
    <author>tc={BA36E528-944D-4F63-A664-948E557A90FF}</author>
    <author>tc={D5FD881B-F3FB-4D90-83AD-A1429738A168}</author>
    <author>tc={B91D3CAC-476A-4FCB-A761-739925C4ED9D}</author>
    <author>tc={F95AED97-BE97-471A-B7A6-C70F90EE2183}</author>
    <author>tc={BA82DD46-B84D-4696-A125-A962E0896FF0}</author>
    <author>tc={A5C37C60-2ADB-4389-A4DC-D459E6408199}</author>
    <author>tc={02AF36BE-3895-44AE-9AA7-D567D41BFFBB}</author>
    <author>tc={050CDE72-97EB-40E2-91D9-1C4E9AF81A62}</author>
    <author>tc={D3BF954C-8862-4C36-8038-8AA9B1102C94}</author>
    <author>tc={26CB9145-9DE6-4D9C-8930-3CEF39658F93}</author>
    <author>tc={B30DE298-576C-4F1D-B231-30C83F4F0699}</author>
    <author>tc={80956541-B0D9-4F39-8D7F-9EB22E0D43F6}</author>
    <author>tc={D0E76E48-781E-411A-95ED-301A878B99AD}</author>
    <author>tc={CB4DFCF0-663B-4820-800C-9EEDC4FC09D2}</author>
    <author>tc={6B1DDEC2-2AE4-4AC1-BC54-C153CA9ABEAE}</author>
    <author>tc={03BF73F2-08C1-4B36-8867-75443DBDE8C8}</author>
    <author>tc={E89A7AEC-3E50-4717-8C13-08C3AB560C1E}</author>
    <author>tc={8639D4CE-21B2-47CE-8BF3-B67ED43D2837}</author>
  </authors>
  <commentList>
    <comment ref="H2" authorId="0" shapeId="0" xr:uid="{020C0AB0-51A1-47EF-A3B2-015D9495C6E4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notes - both TPR and US times recorded</t>
      </text>
    </comment>
    <comment ref="S2" authorId="1" shapeId="0" xr:uid="{0E5E8148-9CF3-45E1-98F0-9510920DB1A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t2 (ie. all our trips) fed after T1 data obtained</t>
      </text>
    </comment>
    <comment ref="X5" authorId="2" shapeId="0" xr:uid="{022EE9A5-2E8E-4EAD-9B3D-E210BD74C6D2}">
      <text>
        <t>[Threaded comment]
Your version of Excel allows you to read this threaded comment; however, any edits to it will get removed if the file is opened in a newer version of Excel. Learn more: https://go.microsoft.com/fwlink/?linkid=870924
Comment:
    gassy</t>
      </text>
    </comment>
    <comment ref="AR11" authorId="3" shapeId="0" xr:uid="{50DDFCBC-D491-4571-A5D0-C854C2E5E1A3}">
      <text>
        <t>[Threaded comment]
Your version of Excel allows you to read this threaded comment; however, any edits to it will get removed if the file is opened in a newer version of Excel. Learn more: https://go.microsoft.com/fwlink/?linkid=870924
Comment:
    A+ (ok, but not 'eager') - windsucking</t>
      </text>
    </comment>
    <comment ref="AV11" authorId="4" shapeId="0" xr:uid="{F8F50484-2C87-4C3B-9718-C1365BA4629E}">
      <text>
        <t>[Threaded comment]
Your version of Excel allows you to read this threaded comment; however, any edits to it will get removed if the file is opened in a newer version of Excel. Learn more: https://go.microsoft.com/fwlink/?linkid=870924
Comment:
    blood for CBC</t>
      </text>
    </comment>
    <comment ref="CD11" authorId="5" shapeId="0" xr:uid="{76BAA346-A8AD-47D2-8B11-DC9C366CFAE8}">
      <text>
        <t>[Threaded comment]
Your version of Excel allows you to read this threaded comment; however, any edits to it will get removed if the file is opened in a newer version of Excel. Learn more: https://go.microsoft.com/fwlink/?linkid=870924
Comment:
    faeces passed on offloading</t>
      </text>
    </comment>
    <comment ref="X14" authorId="6" shapeId="0" xr:uid="{CD40A33E-A287-4FDF-89B3-5F1E3A151742}">
      <text>
        <t>[Threaded comment]
Your version of Excel allows you to read this threaded comment; however, any edits to it will get removed if the file is opened in a newer version of Excel. Learn more: https://go.microsoft.com/fwlink/?linkid=870924
Comment:
    3 in 1 min at 17:30 after being fed</t>
      </text>
    </comment>
    <comment ref="BK15" authorId="7" shapeId="0" xr:uid="{AC88A74B-F01D-4CB7-AF16-EB86070E1F4A}">
      <text>
        <t>[Threaded comment]
Your version of Excel allows you to read this threaded comment; however, any edits to it will get removed if the file is opened in a newer version of Excel. Learn more: https://go.microsoft.com/fwlink/?linkid=870924
Comment:
    caecal gas cap?</t>
      </text>
    </comment>
    <comment ref="AO16" authorId="8" shapeId="0" xr:uid="{B11AC5F9-2B1B-42AF-8998-638AB3BD0C82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AO17" authorId="9" shapeId="0" xr:uid="{0B3FD9C3-92FE-499D-A0C9-E0081341EE26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AO18" authorId="10" shapeId="0" xr:uid="{0A8D16CD-4075-4850-A03A-DA8D40378CE6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K19" authorId="11" shapeId="0" xr:uid="{71EBF486-F605-46CC-887E-131D92F67108}">
      <text>
        <t>[Threaded comment]
Your version of Excel allows you to read this threaded comment; however, any edits to it will get removed if the file is opened in a newer version of Excel. Learn more: https://go.microsoft.com/fwlink/?linkid=870924
Comment:
    quie damp/dirty looking both flanks and lateral thorax bilaterally</t>
      </text>
    </comment>
    <comment ref="AB19" authorId="12" shapeId="0" xr:uid="{E4E74EA6-FEF8-4FC3-B4AE-FD712B6EA8A5}">
      <text>
        <t>[Threaded comment]
Your version of Excel allows you to read this threaded comment; however, any edits to it will get removed if the file is opened in a newer version of Excel. Learn more: https://go.microsoft.com/fwlink/?linkid=870924
Comment:
    cineloops do not seem to have recorded appropriately - no CAEC window recorded</t>
      </text>
    </comment>
    <comment ref="AD19" authorId="13" shapeId="0" xr:uid="{069F103F-CEEF-41E3-84B9-EAAEC783536F}">
      <text>
        <t>[Threaded comment]
Your version of Excel allows you to read this threaded comment; however, any edits to it will get removed if the file is opened in a newer version of Excel. Learn more: https://go.microsoft.com/fwlink/?linkid=870924
Comment:
    hard to viz duod; large amt intra-abdo fat</t>
      </text>
    </comment>
    <comment ref="AO19" authorId="14" shapeId="0" xr:uid="{433EC0D6-30E9-48B2-B530-A436FF825BF6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BP19" authorId="15" shapeId="0" xr:uid="{5517D495-8843-4E44-BDA2-59F93EA4D7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hard to viz duod; large amt intra-abdo fat</t>
      </text>
    </comment>
    <comment ref="K20" authorId="16" shapeId="0" xr:uid="{A9FDE105-5C93-41DA-A18F-4A139B0C19DB}">
      <text>
        <t>[Threaded comment]
Your version of Excel allows you to read this threaded comment; however, any edits to it will get removed if the file is opened in a newer version of Excel. Learn more: https://go.microsoft.com/fwlink/?linkid=870924
Comment:
    and worse after arrvial</t>
      </text>
    </comment>
    <comment ref="AO20" authorId="17" shapeId="0" xr:uid="{020F1AB5-184A-4F08-80A0-785C3BFF4F86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K21" authorId="18" shapeId="0" xr:uid="{A00E8137-6580-433F-B7EC-D90384C94A93}">
      <text>
        <t>[Threaded comment]
Your version of Excel allows you to read this threaded comment; however, any edits to it will get removed if the file is opened in a newer version of Excel. Learn more: https://go.microsoft.com/fwlink/?linkid=870924
Comment:
    flank</t>
      </text>
    </comment>
    <comment ref="AO21" authorId="19" shapeId="0" xr:uid="{80708B41-654C-4DBB-A815-F198F4B9CB94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 from record</t>
      </text>
    </comment>
    <comment ref="AB22" authorId="20" shapeId="0" xr:uid="{A7304684-A06D-4610-A244-7DE390869AB2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images - there seems to be a mix up wqith 034....</t>
      </text>
    </comment>
    <comment ref="BW22" authorId="21" shapeId="0" xr:uid="{4D646C06-89D8-41BB-9200-B8F8A7AF211F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COLN and JEJM windows are correctly labelled; diff to viz JJ</t>
      </text>
    </comment>
    <comment ref="CB23" authorId="22" shapeId="0" xr:uid="{8CDDA4FB-A413-40FA-A093-60F3B9D8C17A}">
      <text>
        <t>[Threaded comment]
Your version of Excel allows you to read this threaded comment; however, any edits to it will get removed if the file is opened in a newer version of Excel. Learn more: https://go.microsoft.com/fwlink/?linkid=870924
Comment:
    Scattered, passed ~18:00</t>
      </text>
    </comment>
    <comment ref="K25" authorId="23" shapeId="0" xr:uid="{60DBEA88-56B6-4C4D-83BD-2AF10E52590E}">
      <text>
        <t>[Threaded comment]
Your version of Excel allows you to read this threaded comment; however, any edits to it will get removed if the file is opened in a newer version of Excel. Learn more: https://go.microsoft.com/fwlink/?linkid=870924
Comment:
    Sweat on shoulder</t>
      </text>
    </comment>
    <comment ref="M25" authorId="24" shapeId="0" xr:uid="{B52E0B1B-E5D5-4C84-A494-C608ED5B6FDF}">
      <text>
        <t>[Threaded comment]
Your version of Excel allows you to read this threaded comment; however, any edits to it will get removed if the file is opened in a newer version of Excel. Learn more: https://go.microsoft.com/fwlink/?linkid=870924
Comment:
    44 bpm during US exam</t>
      </text>
    </comment>
    <comment ref="X25" authorId="25" shapeId="0" xr:uid="{EDDCCF19-EB70-4062-880F-945AA4AF7D3E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AR25" authorId="26" shapeId="0" xr:uid="{8CFDD2C3-FCB6-4E56-8466-268D15D9244E}">
      <text>
        <t>[Threaded comment]
Your version of Excel allows you to read this threaded comment; however, any edits to it will get removed if the file is opened in a newer version of Excel. Learn more: https://go.microsoft.com/fwlink/?linkid=870924
Comment:
    had eaten biscuit of hay by 17:10</t>
      </text>
    </comment>
    <comment ref="BK25" authorId="27" shapeId="0" xr:uid="{FCB33057-52C6-4644-BAB4-59ADA01C3652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K26" authorId="28" shapeId="0" xr:uid="{1A712322-DCAE-444E-B249-5623AFAA22F6}">
      <text>
        <t>[Threaded comment]
Your version of Excel allows you to read this threaded comment; however, any edits to it will get removed if the file is opened in a newer version of Excel. Learn more: https://go.microsoft.com/fwlink/?linkid=870924
Comment:
    elbow and flank</t>
      </text>
    </comment>
    <comment ref="X26" authorId="29" shapeId="0" xr:uid="{751F0D28-0597-41B5-A659-C58A8F6A23D6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AS26" authorId="30" shapeId="0" xr:uid="{003960F4-BDBB-4D97-80FC-10CE900510F1}">
      <text>
        <t>[Threaded comment]
Your version of Excel allows you to read this threaded comment; however, any edits to it will get removed if the file is opened in a newer version of Excel. Learn more: https://go.microsoft.com/fwlink/?linkid=870924
Comment:
    1/2 bucket gone by 14:40</t>
      </text>
    </comment>
    <comment ref="BZ26" authorId="31" shapeId="0" xr:uid="{096B4DB1-54C3-4007-9AF6-561A35951522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comment column BP</t>
      </text>
    </comment>
    <comment ref="K27" authorId="32" shapeId="0" xr:uid="{5ADE8CDF-EC38-4FB2-960C-8B5B2D09AAC9}">
      <text>
        <t>[Threaded comment]
Your version of Excel allows you to read this threaded comment; however, any edits to it will get removed if the file is opened in a newer version of Excel. Learn more: https://go.microsoft.com/fwlink/?linkid=870924
Comment:
    sweat under mane</t>
      </text>
    </comment>
    <comment ref="X27" authorId="33" shapeId="0" xr:uid="{355CAC7E-3E00-4A60-BDF2-CC24AA79AC10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BK27" authorId="34" shapeId="0" xr:uid="{DBA4FAD4-0204-4BE7-90BC-584F2F402984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CB27" authorId="35" shapeId="0" xr:uid="{45D5C596-6F9E-4781-B35F-AEA2C8154C35}">
      <text>
        <t>[Threaded comment]
Your version of Excel allows you to read this threaded comment; however, any edits to it will get removed if the file is opened in a newer version of Excel. Learn more: https://go.microsoft.com/fwlink/?linkid=870924
Comment:
    photo 16:29</t>
      </text>
    </comment>
    <comment ref="X28" authorId="36" shapeId="0" xr:uid="{973FCD88-FD2B-4E45-AB0D-145697F2141A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AO28" authorId="37" shapeId="0" xr:uid="{BA36E528-944D-4F63-A664-948E557A90FF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incorrectly recorded as 17:50</t>
      </text>
    </comment>
    <comment ref="BK28" authorId="38" shapeId="0" xr:uid="{D5FD881B-F3FB-4D90-83AD-A1429738A168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CB28" authorId="39" shapeId="0" xr:uid="{B91D3CAC-476A-4FCB-A761-739925C4ED9D}">
      <text>
        <t>[Threaded comment]
Your version of Excel allows you to read this threaded comment; however, any edits to it will get removed if the file is opened in a newer version of Excel. Learn more: https://go.microsoft.com/fwlink/?linkid=870924
Comment:
    photo 16:50</t>
      </text>
    </comment>
    <comment ref="M29" authorId="40" shapeId="0" xr:uid="{F95AED97-BE97-471A-B7A6-C70F90EE2183}">
      <text>
        <t>[Threaded comment]
Your version of Excel allows you to read this threaded comment; however, any edits to it will get removed if the file is opened in a newer version of Excel. Learn more: https://go.microsoft.com/fwlink/?linkid=870924
Comment:
    RR=32bpm during US</t>
      </text>
    </comment>
    <comment ref="X29" authorId="41" shapeId="0" xr:uid="{BA82DD46-B84D-4696-A125-A962E0896FF0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AD29" authorId="42" shapeId="0" xr:uid="{A5C37C60-2ADB-4389-A4DC-D459E6408199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US numbers - ground glass US appearance - incorrect data entry on sheet</t>
      </text>
    </comment>
    <comment ref="BK29" authorId="43" shapeId="0" xr:uid="{02AF36BE-3895-44AE-9AA7-D567D41BFFBB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K30" authorId="44" shapeId="0" xr:uid="{050CDE72-97EB-40E2-91D9-1C4E9AF81A62}">
      <text>
        <t>[Threaded comment]
Your version of Excel allows you to read this threaded comment; however, any edits to it will get removed if the file is opened in a newer version of Excel. Learn more: https://go.microsoft.com/fwlink/?linkid=870924
Comment:
    sweat under mane</t>
      </text>
    </comment>
    <comment ref="L30" authorId="45" shapeId="0" xr:uid="{D3BF954C-8862-4C36-8038-8AA9B1102C94}">
      <text>
        <t>[Threaded comment]
Your version of Excel allows you to read this threaded comment; however, any edits to it will get removed if the file is opened in a newer version of Excel. Learn more: https://go.microsoft.com/fwlink/?linkid=870924
Comment:
    sl irreg at beginning of ausc</t>
      </text>
    </comment>
    <comment ref="X30" authorId="46" shapeId="0" xr:uid="{26CB9145-9DE6-4D9C-8930-3CEF39658F93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BK30" authorId="47" shapeId="0" xr:uid="{B30DE298-576C-4F1D-B231-30C83F4F0699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K31" authorId="48" shapeId="0" xr:uid="{80956541-B0D9-4F39-8D7F-9EB22E0D43F6}">
      <text>
        <t>[Threaded comment]
Your version of Excel allows you to read this threaded comment; however, any edits to it will get removed if the file is opened in a newer version of Excel. Learn more: https://go.microsoft.com/fwlink/?linkid=870924
Comment:
    sweating more extensive and more obvious than other horses (photo)</t>
      </text>
    </comment>
    <comment ref="X31" authorId="49" shapeId="0" xr:uid="{D0E76E48-781E-411A-95ED-301A878B99AD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BK31" authorId="50" shapeId="0" xr:uid="{CB4DFCF0-663B-4820-800C-9EEDC4FC09D2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K32" authorId="51" shapeId="0" xr:uid="{6B1DDEC2-2AE4-4AC1-BC54-C153CA9ABEAE}">
      <text>
        <t>[Threaded comment]
Your version of Excel allows you to read this threaded comment; however, any edits to it will get removed if the file is opened in a newer version of Excel. Learn more: https://go.microsoft.com/fwlink/?linkid=870924
Comment:
    sweating under elbow? - photo?</t>
      </text>
    </comment>
    <comment ref="M32" authorId="52" shapeId="0" xr:uid="{03BF73F2-08C1-4B36-8867-75443DBDE8C8}">
      <text>
        <t>[Threaded comment]
Your version of Excel allows you to read this threaded comment; however, any edits to it will get removed if the file is opened in a newer version of Excel. Learn more: https://go.microsoft.com/fwlink/?linkid=870924
Comment:
    RR=28bpm during US at T1</t>
      </text>
    </comment>
    <comment ref="X32" authorId="53" shapeId="0" xr:uid="{E89A7AEC-3E50-4717-8C13-08C3AB560C1E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  <comment ref="BK32" authorId="54" shapeId="0" xr:uid="{8639D4CE-21B2-47CE-8BF3-B67ED43D2837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counted over 60s and x2 (to save time)</t>
      </text>
    </comment>
  </commentList>
</comments>
</file>

<file path=xl/sharedStrings.xml><?xml version="1.0" encoding="utf-8"?>
<sst xmlns="http://schemas.openxmlformats.org/spreadsheetml/2006/main" count="1460" uniqueCount="481">
  <si>
    <t>Trip</t>
  </si>
  <si>
    <t>Horse name</t>
  </si>
  <si>
    <t>Breed</t>
  </si>
  <si>
    <t>Sex</t>
  </si>
  <si>
    <t>T/pt time to depot (approx) (h)</t>
  </si>
  <si>
    <t>Use / activity</t>
  </si>
  <si>
    <t>HR (bpm)</t>
  </si>
  <si>
    <t>RR (bpm)</t>
  </si>
  <si>
    <r>
      <t>Temp-erature (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C)</t>
    </r>
  </si>
  <si>
    <t>MM colour &amp; CRT</t>
  </si>
  <si>
    <t>Peripheral perfusion, jugular refill</t>
  </si>
  <si>
    <t>Cardiac auscultat-ion</t>
  </si>
  <si>
    <t>Pulmonary auscultat-ion</t>
  </si>
  <si>
    <t>Warm, &lt;2s</t>
  </si>
  <si>
    <t>NAD</t>
  </si>
  <si>
    <t>Abdo auscultat-ion (LD)</t>
  </si>
  <si>
    <t>Abdo auscultat-ion (LV)</t>
  </si>
  <si>
    <t>Abdo auscultat-ion (RV)</t>
  </si>
  <si>
    <r>
      <t>Abdo auscultat-ion (RD)</t>
    </r>
    <r>
      <rPr>
        <sz val="8"/>
        <color theme="1"/>
        <rFont val="Calibri"/>
        <family val="2"/>
        <scheme val="minor"/>
      </rPr>
      <t xml:space="preserve"> (ICS in 2 min)</t>
    </r>
  </si>
  <si>
    <t>Demean-our</t>
  </si>
  <si>
    <t>Dull</t>
  </si>
  <si>
    <t>QAR</t>
  </si>
  <si>
    <t>BAR</t>
  </si>
  <si>
    <t>Height (cm)</t>
  </si>
  <si>
    <t>Girth (cm)</t>
  </si>
  <si>
    <t>BW (tape) (kg)</t>
  </si>
  <si>
    <t>Body condition score</t>
  </si>
  <si>
    <t>Other abn (describe)</t>
  </si>
  <si>
    <t>DUOD#</t>
  </si>
  <si>
    <t>COLN#</t>
  </si>
  <si>
    <t>JEJM#</t>
  </si>
  <si>
    <t>CAEC#</t>
  </si>
  <si>
    <t>Horse number</t>
  </si>
  <si>
    <t>Faecal score</t>
  </si>
  <si>
    <t>Inspect box after departure</t>
  </si>
  <si>
    <t>Date of pre-departure exam</t>
  </si>
  <si>
    <t>Departure - date</t>
  </si>
  <si>
    <t>Departure - time</t>
  </si>
  <si>
    <t>Departure point</t>
  </si>
  <si>
    <t>Arrival time</t>
  </si>
  <si>
    <t>Destinat-ion</t>
  </si>
  <si>
    <t>Distance (km)</t>
  </si>
  <si>
    <t>Duraton (h)</t>
  </si>
  <si>
    <t>Standing quietly</t>
  </si>
  <si>
    <t>Somewhat agitated</t>
  </si>
  <si>
    <t>On truck, prior to departure or when still</t>
  </si>
  <si>
    <t>Driver observat-ions / comments</t>
  </si>
  <si>
    <r>
      <t>Temp at departure (</t>
    </r>
    <r>
      <rPr>
        <vertAlign val="superscript"/>
        <sz val="10"/>
        <color theme="1"/>
        <rFont val="Calibri"/>
        <family val="2"/>
        <scheme val="minor"/>
      </rPr>
      <t>o</t>
    </r>
    <r>
      <rPr>
        <sz val="10"/>
        <color theme="1"/>
        <rFont val="Calibri"/>
        <family val="2"/>
        <scheme val="minor"/>
      </rPr>
      <t>C)</t>
    </r>
  </si>
  <si>
    <t>Rel humidity at departure (%)</t>
  </si>
  <si>
    <r>
      <t>Temp at arrival (</t>
    </r>
    <r>
      <rPr>
        <vertAlign val="superscript"/>
        <sz val="10"/>
        <color theme="1"/>
        <rFont val="Calibri"/>
        <family val="2"/>
        <scheme val="minor"/>
      </rPr>
      <t>o</t>
    </r>
    <r>
      <rPr>
        <sz val="10"/>
        <color theme="1"/>
        <rFont val="Calibri"/>
        <family val="2"/>
        <scheme val="minor"/>
      </rPr>
      <t>C)</t>
    </r>
  </si>
  <si>
    <t>Rel humidity at arrival (%)</t>
  </si>
  <si>
    <t>Weather in transit</t>
  </si>
  <si>
    <t>Hot, dry</t>
  </si>
  <si>
    <t>Hot, humid</t>
  </si>
  <si>
    <t>Mild, overcast</t>
  </si>
  <si>
    <t>Mild, sunny</t>
  </si>
  <si>
    <t>Date of post-t/pt exam</t>
  </si>
  <si>
    <t>Time of post-t/pt exam</t>
  </si>
  <si>
    <t>Cortisol sample # T1</t>
  </si>
  <si>
    <t>Appetite on arrival</t>
  </si>
  <si>
    <t>Water consumpt-ion on arrival</t>
  </si>
  <si>
    <t>Sweat score</t>
  </si>
  <si>
    <t>Time collected</t>
  </si>
  <si>
    <t>Shoulder width (cm)</t>
  </si>
  <si>
    <t>MAF008</t>
  </si>
  <si>
    <t>MAF007</t>
  </si>
  <si>
    <t>Williamtown</t>
  </si>
  <si>
    <t>Wangaratta</t>
  </si>
  <si>
    <t>Travelled well</t>
  </si>
  <si>
    <t>MAF011</t>
  </si>
  <si>
    <t>MAF010</t>
  </si>
  <si>
    <t>MAF016</t>
  </si>
  <si>
    <t>MAF020</t>
  </si>
  <si>
    <t>MAF034</t>
  </si>
  <si>
    <t>MAF033</t>
  </si>
  <si>
    <t>MAF032</t>
  </si>
  <si>
    <t>MAF022</t>
  </si>
  <si>
    <t>MAF031</t>
  </si>
  <si>
    <t>MAF021</t>
  </si>
  <si>
    <t>MAF030</t>
  </si>
  <si>
    <t>MAF029</t>
  </si>
  <si>
    <t>MAF019</t>
  </si>
  <si>
    <t>MAF028</t>
  </si>
  <si>
    <t>MAF018</t>
  </si>
  <si>
    <t>MAF027</t>
  </si>
  <si>
    <t>MAF017</t>
  </si>
  <si>
    <t>MAF025</t>
  </si>
  <si>
    <t>MAF015</t>
  </si>
  <si>
    <t>MAF024</t>
  </si>
  <si>
    <t>MAF014</t>
  </si>
  <si>
    <t>MAF023</t>
  </si>
  <si>
    <t>MAF013</t>
  </si>
  <si>
    <t>Pre-departure vet exam (T0)</t>
  </si>
  <si>
    <t>MAF035</t>
  </si>
  <si>
    <t>MAF036</t>
  </si>
  <si>
    <t>MAF037</t>
  </si>
  <si>
    <t>MAF038</t>
  </si>
  <si>
    <t>MAF039</t>
  </si>
  <si>
    <t>MAF040</t>
  </si>
  <si>
    <t>MAF041</t>
  </si>
  <si>
    <t>MAF042</t>
  </si>
  <si>
    <t>MAF043</t>
  </si>
  <si>
    <t>MAF044</t>
  </si>
  <si>
    <t>MAF051</t>
  </si>
  <si>
    <t>MAF052</t>
  </si>
  <si>
    <t>MAF053</t>
  </si>
  <si>
    <t>MAF054</t>
  </si>
  <si>
    <t>MAF055</t>
  </si>
  <si>
    <t>MAF056</t>
  </si>
  <si>
    <t>MAF057</t>
  </si>
  <si>
    <t>MAF058</t>
  </si>
  <si>
    <t>MAF059</t>
  </si>
  <si>
    <t>MAF060</t>
  </si>
  <si>
    <t>#</t>
  </si>
  <si>
    <t>South Pacific</t>
  </si>
  <si>
    <t>Brisbane</t>
  </si>
  <si>
    <t>tucked up</t>
  </si>
  <si>
    <t>Faecal weight (if known) (kg)</t>
  </si>
  <si>
    <t>Other (specify)</t>
  </si>
  <si>
    <t>Post-transport vet exam (T2)</t>
  </si>
  <si>
    <t xml:space="preserve">Demean-our </t>
  </si>
  <si>
    <t>slightly flighty</t>
  </si>
  <si>
    <t>SND +; MOD ++ bilaterally</t>
  </si>
  <si>
    <t>green, but tractable</t>
  </si>
  <si>
    <t>Windsucking (noted before departure, but increased on arrival)</t>
  </si>
  <si>
    <t>Sawyer's gully to Singleton o/nite</t>
  </si>
  <si>
    <t>not on site at this time</t>
  </si>
  <si>
    <t>not on site night before transport</t>
  </si>
  <si>
    <t>nil passed at depot</t>
  </si>
  <si>
    <t>Bob's farm (local) - at Singleton o'nte</t>
  </si>
  <si>
    <t>gassy; ICS of increased duration</t>
  </si>
  <si>
    <t>A++, pawing</t>
  </si>
  <si>
    <t>gassy on ausc</t>
  </si>
  <si>
    <t>Dropped off by O</t>
  </si>
  <si>
    <t>bot fly eggs on mane</t>
  </si>
  <si>
    <t>granulating wound on R cheek</t>
  </si>
  <si>
    <t>Vic</t>
  </si>
  <si>
    <t>Time at depot (d)</t>
  </si>
  <si>
    <t>MAF8001</t>
  </si>
  <si>
    <t>MAF8002</t>
  </si>
  <si>
    <t>Time fed</t>
  </si>
  <si>
    <t>Time PEx completed</t>
  </si>
  <si>
    <t>Time US exam started</t>
  </si>
  <si>
    <t>Interval since feeding</t>
  </si>
  <si>
    <t>Other comment</t>
  </si>
  <si>
    <t>MAF8010</t>
  </si>
  <si>
    <t>MAF8003</t>
  </si>
  <si>
    <t>MAF8009</t>
  </si>
  <si>
    <t>MAF8005</t>
  </si>
  <si>
    <t>MAF8016</t>
  </si>
  <si>
    <t>MAF8004</t>
  </si>
  <si>
    <t>Wagga</t>
  </si>
  <si>
    <t>RH dorsal canon old injury (mild bilat HL oedema, LH &gt; RH, cause not obvious)</t>
  </si>
  <si>
    <t>MAF8008</t>
  </si>
  <si>
    <t>MAF8006</t>
  </si>
  <si>
    <t>MAF8015</t>
  </si>
  <si>
    <t xml:space="preserve">SA </t>
  </si>
  <si>
    <t>MAF8007</t>
  </si>
  <si>
    <t>SA</t>
  </si>
  <si>
    <t>MAF8011</t>
  </si>
  <si>
    <t>Tumbarumba</t>
  </si>
  <si>
    <t>Mvt duration (h)</t>
  </si>
  <si>
    <t>Av speed (moving) (km/h)</t>
  </si>
  <si>
    <r>
      <t>Temp at waypoint [Eastern Ck] (</t>
    </r>
    <r>
      <rPr>
        <vertAlign val="superscript"/>
        <sz val="10"/>
        <color theme="1"/>
        <rFont val="Calibri"/>
        <family val="2"/>
        <scheme val="minor"/>
      </rPr>
      <t>o</t>
    </r>
    <r>
      <rPr>
        <sz val="10"/>
        <color theme="1"/>
        <rFont val="Calibri"/>
        <family val="2"/>
        <scheme val="minor"/>
      </rPr>
      <t>C)</t>
    </r>
  </si>
  <si>
    <t>Rel humidity at waypoint (%)</t>
  </si>
  <si>
    <t>Time of arrival</t>
  </si>
  <si>
    <t>Interval</t>
  </si>
  <si>
    <t>tail rub and moist perineum (see photo)</t>
  </si>
  <si>
    <t xml:space="preserve">Time US exam </t>
  </si>
  <si>
    <t>Time since arrival</t>
  </si>
  <si>
    <t>dermal lumps on shoulder (photo)</t>
  </si>
  <si>
    <t>Inspect box before leaving</t>
  </si>
  <si>
    <t>Faeces passed (number of piles)</t>
  </si>
  <si>
    <t>Time of leaving</t>
  </si>
  <si>
    <t>Time since arrival (h)</t>
  </si>
  <si>
    <t>Time of T2 exam</t>
  </si>
  <si>
    <t>MAF8203</t>
  </si>
  <si>
    <t>not eating much</t>
  </si>
  <si>
    <t>MAF8014</t>
  </si>
  <si>
    <t xml:space="preserve">Time T2 US exam </t>
  </si>
  <si>
    <t>gas tinkles</t>
  </si>
  <si>
    <t>↓ swelling in HL since departure</t>
  </si>
  <si>
    <t>has rolled twice</t>
  </si>
  <si>
    <t>MAF8012</t>
  </si>
  <si>
    <t>MAF8206</t>
  </si>
  <si>
    <t>sweating more than on arrival</t>
  </si>
  <si>
    <t>MAF8207</t>
  </si>
  <si>
    <t>tucked up ++</t>
  </si>
  <si>
    <t>MAF8205</t>
  </si>
  <si>
    <t>still looks v tucked up</t>
  </si>
  <si>
    <t>Age (yrs)</t>
  </si>
  <si>
    <t>MAF6.102</t>
  </si>
  <si>
    <t>MAF6.001</t>
  </si>
  <si>
    <t>MAF6.101</t>
  </si>
  <si>
    <t>MAF6.002</t>
  </si>
  <si>
    <t>MAF6.103</t>
  </si>
  <si>
    <t>MAF130</t>
  </si>
  <si>
    <t>MAF7.305</t>
  </si>
  <si>
    <t>MAF7.304</t>
  </si>
  <si>
    <t>MAF7.303</t>
  </si>
  <si>
    <t>quiet</t>
  </si>
  <si>
    <t>bilat IC arthritis</t>
  </si>
  <si>
    <t>Chiltern</t>
  </si>
  <si>
    <t>foot sore</t>
  </si>
  <si>
    <t>MAF048</t>
  </si>
  <si>
    <t>MAF049</t>
  </si>
  <si>
    <t>MAF050</t>
  </si>
  <si>
    <t>COUGHING</t>
  </si>
  <si>
    <t>Percy</t>
  </si>
  <si>
    <t>Captains Flat</t>
  </si>
  <si>
    <t>perianal melanomas</t>
  </si>
  <si>
    <t>MAF113</t>
  </si>
  <si>
    <t>MAF114</t>
  </si>
  <si>
    <t>Nimmitabel</t>
  </si>
  <si>
    <t>very pushy, ignorant</t>
  </si>
  <si>
    <t>MAF121</t>
  </si>
  <si>
    <t>MAF112</t>
  </si>
  <si>
    <t>↑ DP's, walking OK</t>
  </si>
  <si>
    <t>abn dental wear - crib biter?</t>
  </si>
  <si>
    <t>MAF111</t>
  </si>
  <si>
    <t>MAF115</t>
  </si>
  <si>
    <t>not recorded</t>
  </si>
  <si>
    <t>Yass</t>
  </si>
  <si>
    <t xml:space="preserve"> </t>
  </si>
  <si>
    <t>Has already druck &gt;3/4 bkt by time of PEx</t>
  </si>
  <si>
    <t>~21:30</t>
  </si>
  <si>
    <t>Tucked up, sweaty</t>
  </si>
  <si>
    <t>has not yet drunk much</t>
  </si>
  <si>
    <t>MAF125</t>
  </si>
  <si>
    <t>tucked up; LH pastern - old rope injury?</t>
  </si>
  <si>
    <t>very tucked up and sweaty</t>
  </si>
  <si>
    <t>unsettled  - settled when 029 in same box (not even when next door)</t>
  </si>
  <si>
    <t>MAF119</t>
  </si>
  <si>
    <t>↑ DP's (bilat FL's)</t>
  </si>
  <si>
    <t>shuffling (footsore) on offloading</t>
  </si>
  <si>
    <t>MAF123</t>
  </si>
  <si>
    <t>Mild, humid</t>
  </si>
  <si>
    <t>on arrival</t>
  </si>
  <si>
    <t>WINDSUCKING</t>
  </si>
  <si>
    <t>Scone</t>
  </si>
  <si>
    <t>Port Macquarie</t>
  </si>
  <si>
    <t>mild 'heave' line (tucked up)</t>
  </si>
  <si>
    <t>Cool skin and distal extremities, &lt;2s</t>
  </si>
  <si>
    <t>Soft faeces HL, sl scuffing of tail</t>
  </si>
  <si>
    <t>SLR and EM scanning</t>
  </si>
  <si>
    <t>arrived late</t>
  </si>
  <si>
    <t>Beresfield</t>
  </si>
  <si>
    <t>excited</t>
  </si>
  <si>
    <t>Buddy</t>
  </si>
  <si>
    <t>Tamworth</t>
  </si>
  <si>
    <t>agitated</t>
  </si>
  <si>
    <t>no faeces passed since unloading</t>
  </si>
  <si>
    <t>occ gassy tinkle</t>
  </si>
  <si>
    <t>tucked up, scours on tail / HLs</t>
  </si>
  <si>
    <t>MAD014</t>
  </si>
  <si>
    <t>1=TB
2=SB
3=QH
4=ASH
5=other</t>
  </si>
  <si>
    <t>1=MC or male
3=Female</t>
  </si>
  <si>
    <t>Past
travel</t>
  </si>
  <si>
    <t>1=Nil/unkwn
2=Occasional
3=Frequent</t>
  </si>
  <si>
    <t>2=Racing
3=Perf/comp
5=Unknown</t>
  </si>
  <si>
    <t>Exercise intensity</t>
  </si>
  <si>
    <t>1=Sedentary
2=Light/low
3=Med/high
4=Unknown</t>
  </si>
  <si>
    <t>Not specified, but &lt;2h travel</t>
  </si>
  <si>
    <t>Location prior to depot</t>
  </si>
  <si>
    <t>1=Normal
2=Abnormal</t>
  </si>
  <si>
    <t>Abdo auscultat-ion (RD) coded</t>
  </si>
  <si>
    <t>0=nil
1=decreased
2=normal
3=increased</t>
  </si>
  <si>
    <t>1=BAR
2=QAR
3=other</t>
  </si>
  <si>
    <t>DUOD motility blinded grade</t>
  </si>
  <si>
    <t>Abdo auscultat-ion composite</t>
  </si>
  <si>
    <t>Sum of four quadrants</t>
  </si>
  <si>
    <t>CAEC motility blinded grade</t>
  </si>
  <si>
    <t>JEJM motility blinded grade</t>
  </si>
  <si>
    <t>COLN motility blinded grade</t>
  </si>
  <si>
    <t>Cortisol sample # 
T-1</t>
  </si>
  <si>
    <t>T-1 cortisol (units)</t>
  </si>
  <si>
    <t>Evening before departure vet exam (T-1)</t>
  </si>
  <si>
    <t>Cortisol sample # 
T0</t>
  </si>
  <si>
    <t>Time PEx complet-ed</t>
  </si>
  <si>
    <t>03:30</t>
  </si>
  <si>
    <t>04:40</t>
  </si>
  <si>
    <t>04:15</t>
  </si>
  <si>
    <t>04:00</t>
  </si>
  <si>
    <t>03:45</t>
  </si>
  <si>
    <t>04:05</t>
  </si>
  <si>
    <t>04:25</t>
  </si>
  <si>
    <t>03:05</t>
  </si>
  <si>
    <t>04:35</t>
  </si>
  <si>
    <t>04:45</t>
  </si>
  <si>
    <t>05:00</t>
  </si>
  <si>
    <t>05:10</t>
  </si>
  <si>
    <t>05:25</t>
  </si>
  <si>
    <t>researchers at Yass</t>
  </si>
  <si>
    <t>T0 cortisol (units)</t>
  </si>
  <si>
    <t>PEx</t>
  </si>
  <si>
    <t>Fed before exam (Y/N)</t>
  </si>
  <si>
    <t>1=yes
2=no</t>
  </si>
  <si>
    <t>not attemtped due to early departure</t>
  </si>
  <si>
    <t>recheck rectal temp:</t>
  </si>
  <si>
    <r>
      <t xml:space="preserve">Fed before US (Y/N)
</t>
    </r>
    <r>
      <rPr>
        <sz val="8"/>
        <color theme="1"/>
        <rFont val="Calibri"/>
        <family val="2"/>
        <scheme val="minor"/>
      </rPr>
      <t>1=yes
2=no</t>
    </r>
  </si>
  <si>
    <t>Feed consump-tion overnight</t>
  </si>
  <si>
    <t>Water consump-tion overnight</t>
  </si>
  <si>
    <t>Feed consump-tion 
pre-dep</t>
  </si>
  <si>
    <r>
      <t xml:space="preserve">Faeces overnight </t>
    </r>
    <r>
      <rPr>
        <sz val="8"/>
        <color theme="1"/>
        <rFont val="Calibri"/>
        <family val="2"/>
        <scheme val="minor"/>
      </rPr>
      <t>(number of piles)</t>
    </r>
  </si>
  <si>
    <t>1 = drank &gt;1/2 
2 = 1/4 to 1/2 
3 = almost none</t>
  </si>
  <si>
    <r>
      <t xml:space="preserve">1 = ate all feed
2 = ate </t>
    </r>
    <r>
      <rPr>
        <sz val="8"/>
        <color theme="0"/>
        <rFont val="Aptos Narrow"/>
        <family val="2"/>
      </rPr>
      <t>≥</t>
    </r>
    <r>
      <rPr>
        <sz val="8"/>
        <color theme="0"/>
        <rFont val="Calibri"/>
        <family val="2"/>
        <scheme val="minor"/>
      </rPr>
      <t>1/2 
3 = ate &lt;1/2 
4 = ate almost 0</t>
    </r>
  </si>
  <si>
    <t>Pre-transport</t>
  </si>
  <si>
    <t>DUOD count</t>
  </si>
  <si>
    <t>DUOD grade</t>
  </si>
  <si>
    <t>CAEC grade</t>
  </si>
  <si>
    <t>COLN grade</t>
  </si>
  <si>
    <t>JEJM grade</t>
  </si>
  <si>
    <t>COMP US GRADE / SCORE</t>
  </si>
  <si>
    <t xml:space="preserve">Pre-departure US results
</t>
  </si>
  <si>
    <r>
      <t xml:space="preserve">Direction 
</t>
    </r>
    <r>
      <rPr>
        <sz val="8"/>
        <color theme="1"/>
        <rFont val="Calibri"/>
        <family val="2"/>
        <scheme val="minor"/>
      </rPr>
      <t>1=north
2=south</t>
    </r>
  </si>
  <si>
    <r>
      <t xml:space="preserve">Direction of travel
</t>
    </r>
    <r>
      <rPr>
        <sz val="8"/>
        <color theme="1"/>
        <rFont val="Calibri"/>
        <family val="2"/>
        <scheme val="minor"/>
      </rPr>
      <t>1=front (fwd)
2=side</t>
    </r>
  </si>
  <si>
    <r>
      <t xml:space="preserve">Loaded
</t>
    </r>
    <r>
      <rPr>
        <sz val="8"/>
        <color theme="1"/>
        <rFont val="Calibri"/>
        <family val="2"/>
        <scheme val="minor"/>
      </rPr>
      <t>1=well
2=mod N'mgt
3=poorly</t>
    </r>
  </si>
  <si>
    <t>T1 - arrival exam</t>
  </si>
  <si>
    <r>
      <t xml:space="preserve">DUOD contr blinded #
</t>
    </r>
    <r>
      <rPr>
        <b/>
        <sz val="8"/>
        <color theme="1"/>
        <rFont val="Calibri"/>
        <family val="2"/>
        <scheme val="minor"/>
      </rPr>
      <t>(count)</t>
    </r>
  </si>
  <si>
    <r>
      <t xml:space="preserve">US motility composite
</t>
    </r>
    <r>
      <rPr>
        <b/>
        <sz val="8"/>
        <color theme="1"/>
        <rFont val="Calibri"/>
        <family val="2"/>
        <scheme val="minor"/>
      </rPr>
      <t>(sum of grades)</t>
    </r>
  </si>
  <si>
    <t>T1 Cortisol (nmol/L)</t>
  </si>
  <si>
    <t>1=eager to eat
2=hesitant</t>
  </si>
  <si>
    <t>1=drinking readily
2=some
3=nil/??</t>
  </si>
  <si>
    <t># of faecal piles (on truck)</t>
  </si>
  <si>
    <t>blank = not observed</t>
  </si>
  <si>
    <t>researchers unable to remain for this examination</t>
  </si>
  <si>
    <t>~ 19:30</t>
  </si>
  <si>
    <t>~ 18:45</t>
  </si>
  <si>
    <t>~17:30</t>
  </si>
  <si>
    <t>one pile passed on arrival (see column AX)</t>
  </si>
  <si>
    <t>blood for CBC at O request</t>
  </si>
  <si>
    <t>PEx not completed</t>
  </si>
  <si>
    <r>
      <t xml:space="preserve">Feed consumption since arrival
</t>
    </r>
    <r>
      <rPr>
        <sz val="8"/>
        <color theme="1"/>
        <rFont val="Calibri"/>
        <family val="2"/>
        <scheme val="minor"/>
      </rPr>
      <t>1=ate all
2=ate &gt;1/2</t>
    </r>
  </si>
  <si>
    <r>
      <t xml:space="preserve">Water consumption since arrival
</t>
    </r>
    <r>
      <rPr>
        <sz val="8"/>
        <color theme="1"/>
        <rFont val="Calibri"/>
        <family val="2"/>
        <scheme val="minor"/>
      </rPr>
      <t>1=&gt;1/2 bkt
2=1/4 to 1/2
3=&lt;1/4</t>
    </r>
  </si>
  <si>
    <t>Combined data set 
Pre-t/pt
(T1 or T0)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</si>
  <si>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</si>
  <si>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</si>
  <si>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</si>
  <si>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</si>
  <si>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</si>
  <si>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</si>
  <si>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</si>
  <si>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</si>
  <si>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</si>
  <si>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</si>
  <si>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</si>
  <si>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</si>
  <si>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</si>
  <si>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</si>
  <si>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</si>
  <si>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</si>
  <si>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</si>
  <si>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</si>
  <si>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</si>
  <si>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</si>
  <si>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</si>
  <si>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</si>
  <si>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</si>
  <si>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</si>
  <si>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</si>
  <si>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</si>
  <si>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</si>
  <si>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</si>
  <si>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</si>
  <si>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</si>
  <si>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Unknown or witheld</t>
  </si>
  <si>
    <t>loose faeces</t>
  </si>
  <si>
    <t>calm or quiet</t>
  </si>
  <si>
    <t xml:space="preserve">swelling LH - ? old injury </t>
  </si>
  <si>
    <t>faecal staining RH</t>
  </si>
  <si>
    <t>laminitic rings; moves well, no ↑ DP</t>
  </si>
  <si>
    <t>sl tucked up</t>
  </si>
  <si>
    <t>solar keratitis white blaze</t>
  </si>
  <si>
    <t>does not tolerate inguinal window well</t>
  </si>
  <si>
    <t>dry skin (bird poo)</t>
  </si>
  <si>
    <t>fidgety for US exam</t>
  </si>
  <si>
    <t>scar LH distal canon</t>
  </si>
  <si>
    <t>faecal staining perineum &amp; gaskin</t>
  </si>
  <si>
    <t>seems doughy?</t>
  </si>
  <si>
    <t>fidgets and kicks during US exam</t>
  </si>
  <si>
    <t>stereotypies: weaving, stall kicking, cribbing; scar LH distal canon</t>
  </si>
  <si>
    <t>poorly handled? doesn't stand up well</t>
  </si>
  <si>
    <t>v tractable</t>
  </si>
  <si>
    <r>
      <t xml:space="preserve">Matrix of abnormal findings
</t>
    </r>
    <r>
      <rPr>
        <sz val="12"/>
        <color theme="0"/>
        <rFont val="Arial"/>
        <family val="2"/>
      </rPr>
      <t>(normal findings are not recorded; shaded cells = missing data)</t>
    </r>
  </si>
  <si>
    <t>unique ID</t>
  </si>
  <si>
    <t>Horse #</t>
  </si>
  <si>
    <t>signalment</t>
  </si>
  <si>
    <t>13yo TB F</t>
  </si>
  <si>
    <t>8yo ponyX MC</t>
  </si>
  <si>
    <t>4yo QH MC</t>
  </si>
  <si>
    <t>2yo QH F</t>
  </si>
  <si>
    <t>1 yo QH M</t>
  </si>
  <si>
    <t>3yo TBx F</t>
  </si>
  <si>
    <t>7yo TB MC</t>
  </si>
  <si>
    <t>7yo WB MC</t>
  </si>
  <si>
    <t>5yo TB F</t>
  </si>
  <si>
    <t>20yo QH F</t>
  </si>
  <si>
    <t>18 ASH F</t>
  </si>
  <si>
    <t>1yo Conn F</t>
  </si>
  <si>
    <t>12yo QH MC</t>
  </si>
  <si>
    <t>10yo QH F</t>
  </si>
  <si>
    <t>1yo pony MC</t>
  </si>
  <si>
    <t>15yo Perch MC</t>
  </si>
  <si>
    <t>9yo QH MC</t>
  </si>
  <si>
    <t>7yo QH F</t>
  </si>
  <si>
    <t>4you TB F</t>
  </si>
  <si>
    <t>8yo pony MC</t>
  </si>
  <si>
    <t>8yo TB MC</t>
  </si>
  <si>
    <t>11yo TB MC</t>
  </si>
  <si>
    <t>18yo ShireX F</t>
  </si>
  <si>
    <t>15yo QH MC</t>
  </si>
  <si>
    <t>9yo QH F</t>
  </si>
  <si>
    <t>3yoQH MC</t>
  </si>
  <si>
    <t>travel history</t>
  </si>
  <si>
    <t>occasional</t>
  </si>
  <si>
    <t>frequent</t>
  </si>
  <si>
    <t>nil/unkwn</t>
  </si>
  <si>
    <t>trip #</t>
  </si>
  <si>
    <t>T-1</t>
  </si>
  <si>
    <t>observations (n=28)</t>
  </si>
  <si>
    <r>
      <t>stereotypic behaviour</t>
    </r>
    <r>
      <rPr>
        <sz val="8"/>
        <color theme="1"/>
        <rFont val="Arial"/>
        <family val="2"/>
      </rPr>
      <t xml:space="preserve"> (w/sucking)</t>
    </r>
  </si>
  <si>
    <t>faecal staining perineum</t>
  </si>
  <si>
    <t>demeanour (n=28)</t>
  </si>
  <si>
    <t>vet exam (n=28)</t>
  </si>
  <si>
    <t>abn thor ausc</t>
  </si>
  <si>
    <t>abn MM colour /CRT</t>
  </si>
  <si>
    <t>bilat IC
DJD</t>
  </si>
  <si>
    <t>foot sore (Obel 1)</t>
  </si>
  <si>
    <t>↑'d DP's (Obel 1)</t>
  </si>
  <si>
    <t>laminitic rings</t>
  </si>
  <si>
    <t>US (n=26)</t>
  </si>
  <si>
    <t>horse arrived late</t>
  </si>
  <si>
    <t>incr free PF and fibrin</t>
  </si>
  <si>
    <t>T0</t>
  </si>
  <si>
    <t>observations (n=27)</t>
  </si>
  <si>
    <t>drank little o/nte</t>
  </si>
  <si>
    <t>ate little o/nte</t>
  </si>
  <si>
    <t>demeanour (n=27)</t>
  </si>
  <si>
    <t>agitated /nervous</t>
  </si>
  <si>
    <t>vet exam (n=15)</t>
  </si>
  <si>
    <t>early departure</t>
  </si>
  <si>
    <t>abdo US (n=27)</t>
  </si>
  <si>
    <t>mid-gestation foetus</t>
  </si>
  <si>
    <t>at second departure depot</t>
  </si>
  <si>
    <t>loading</t>
  </si>
  <si>
    <t>ease of loading (n=30)</t>
  </si>
  <si>
    <t>mod encgment</t>
  </si>
  <si>
    <t>poor</t>
  </si>
  <si>
    <t>off-loading</t>
  </si>
  <si>
    <t>sweat score (n=30)</t>
  </si>
  <si>
    <t>observations (n=30)</t>
  </si>
  <si>
    <t>T1</t>
  </si>
  <si>
    <t>tucked up; faecal staining perineum</t>
  </si>
  <si>
    <t>soft faeces on HL</t>
  </si>
  <si>
    <t>pawing in stable</t>
  </si>
  <si>
    <t>SND
bilat MOD</t>
  </si>
  <si>
    <t>shuffling (Obel 1), ↑DP's</t>
  </si>
  <si>
    <t>demeanour (n=30)</t>
  </si>
  <si>
    <t>dull</t>
  </si>
  <si>
    <t>vet exam (n=30)</t>
  </si>
  <si>
    <t>gas abdo ausc</t>
  </si>
  <si>
    <t>coughing</t>
  </si>
  <si>
    <t>↑CRT / MM's</t>
  </si>
  <si>
    <t>abdo US (n=30)</t>
  </si>
  <si>
    <t>abn JEJM</t>
  </si>
  <si>
    <t>abn DUOD &amp; JEJM</t>
  </si>
  <si>
    <t>abn DUOD</t>
  </si>
  <si>
    <t>T2</t>
  </si>
  <si>
    <t>observations (n=23)</t>
  </si>
  <si>
    <t>skin abn</t>
  </si>
  <si>
    <t>sweat score
now 1</t>
  </si>
  <si>
    <t>still tucked up</t>
  </si>
  <si>
    <t>vet exam (n=23)</t>
  </si>
  <si>
    <t>sonographic assessment (n=28)</t>
  </si>
  <si>
    <t>unable to complete</t>
  </si>
  <si>
    <r>
      <t>s/typic behaviour</t>
    </r>
    <r>
      <rPr>
        <sz val="8"/>
        <color theme="1"/>
        <rFont val="Arial"/>
        <family val="2"/>
      </rPr>
      <t xml:space="preserve"> (w/sucking)</t>
    </r>
  </si>
  <si>
    <r>
      <t>tucked ups/typic behaviour</t>
    </r>
    <r>
      <rPr>
        <sz val="8"/>
        <color theme="1"/>
        <rFont val="Arial"/>
        <family val="2"/>
      </rPr>
      <t xml:space="preserve"> (weaving, cribbing, w/sucking)</t>
    </r>
  </si>
  <si>
    <r>
      <rPr>
        <b/>
        <sz val="11"/>
        <rFont val="Calibri"/>
        <family val="2"/>
        <scheme val="minor"/>
      </rPr>
      <t>T-1 Ultrasound exam</t>
    </r>
    <r>
      <rPr>
        <sz val="11"/>
        <rFont val="Calibri"/>
        <family val="2"/>
        <scheme val="minor"/>
      </rPr>
      <t xml:space="preserve">
</t>
    </r>
  </si>
  <si>
    <r>
      <rPr>
        <b/>
        <sz val="11"/>
        <rFont val="Calibri"/>
        <family val="2"/>
        <scheme val="minor"/>
      </rPr>
      <t>T0 Ultrasound exam</t>
    </r>
    <r>
      <rPr>
        <sz val="11"/>
        <rFont val="Calibri"/>
        <family val="2"/>
        <scheme val="minor"/>
      </rPr>
      <t xml:space="preserve">
</t>
    </r>
  </si>
  <si>
    <t xml:space="preserve">T1 Ultrasound exam 
</t>
  </si>
  <si>
    <r>
      <rPr>
        <b/>
        <sz val="11"/>
        <rFont val="Calibri"/>
        <family val="2"/>
        <scheme val="minor"/>
      </rPr>
      <t>T2 Ultrasound exam</t>
    </r>
    <r>
      <rPr>
        <sz val="1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</si>
</sst>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:ss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0"/>
      <name val="Aptos Narrow"/>
      <family val="2"/>
    </font>
    <font>
      <b/>
      <sz val="8"/>
      <color theme="1"/>
      <name val="Calibri"/>
      <family val="2"/>
      <scheme val="minor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sz val="12"/>
      <color theme="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strike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14" fontId="0" fillId="0" borderId="0" xfId="0" applyNumberFormat="1"/>
    <xf numFmtId="20" fontId="0" fillId="0" borderId="0" xfId="0" applyNumberFormat="1"/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0" fontId="2" fillId="4" borderId="0" xfId="0" applyFont="1" applyFill="1"/>
    <xf numFmtId="0" fontId="2" fillId="5" borderId="0" xfId="0" applyFont="1" applyFill="1"/>
    <xf numFmtId="0" fontId="8" fillId="5" borderId="0" xfId="0" applyFont="1" applyFill="1"/>
    <xf numFmtId="0" fontId="0" fillId="6" borderId="0" xfId="0" applyFill="1"/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14" fontId="6" fillId="0" borderId="0" xfId="0" applyNumberFormat="1" applyFont="1"/>
    <xf numFmtId="0" fontId="6" fillId="0" borderId="0" xfId="0" applyFont="1"/>
    <xf numFmtId="0" fontId="0" fillId="2" borderId="0" xfId="0" quotePrefix="1" applyFill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0" fillId="0" borderId="0" xfId="0" applyFont="1"/>
    <xf numFmtId="0" fontId="12" fillId="0" borderId="0" xfId="0" applyFont="1" applyAlignment="1">
      <alignment horizontal="center" wrapText="1"/>
    </xf>
    <xf numFmtId="0" fontId="0" fillId="8" borderId="0" xfId="0" applyFill="1"/>
    <xf numFmtId="0" fontId="0" fillId="9" borderId="0" xfId="0" applyFill="1"/>
    <xf numFmtId="14" fontId="6" fillId="9" borderId="0" xfId="0" applyNumberFormat="1" applyFont="1" applyFill="1"/>
    <xf numFmtId="20" fontId="0" fillId="9" borderId="0" xfId="0" applyNumberFormat="1" applyFill="1"/>
    <xf numFmtId="20" fontId="0" fillId="6" borderId="0" xfId="0" applyNumberFormat="1" applyFill="1"/>
    <xf numFmtId="0" fontId="0" fillId="8" borderId="0" xfId="0" quotePrefix="1" applyFill="1" applyAlignment="1">
      <alignment horizontal="right"/>
    </xf>
    <xf numFmtId="20" fontId="0" fillId="8" borderId="0" xfId="0" applyNumberFormat="1" applyFill="1"/>
    <xf numFmtId="14" fontId="0" fillId="8" borderId="0" xfId="0" applyNumberFormat="1" applyFill="1"/>
    <xf numFmtId="0" fontId="0" fillId="8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left" wrapText="1"/>
    </xf>
    <xf numFmtId="14" fontId="6" fillId="8" borderId="0" xfId="0" applyNumberFormat="1" applyFont="1" applyFill="1"/>
    <xf numFmtId="0" fontId="0" fillId="10" borderId="0" xfId="0" applyFill="1"/>
    <xf numFmtId="20" fontId="0" fillId="10" borderId="0" xfId="0" applyNumberFormat="1" applyFill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8" borderId="0" xfId="0" applyFont="1" applyFill="1" applyAlignment="1">
      <alignment horizontal="center"/>
    </xf>
    <xf numFmtId="0" fontId="7" fillId="0" borderId="0" xfId="0" applyFont="1"/>
    <xf numFmtId="0" fontId="14" fillId="0" borderId="0" xfId="0" applyFont="1"/>
    <xf numFmtId="0" fontId="15" fillId="4" borderId="0" xfId="0" applyFont="1" applyFill="1"/>
    <xf numFmtId="0" fontId="3" fillId="5" borderId="0" xfId="0" applyFont="1" applyFill="1"/>
    <xf numFmtId="0" fontId="15" fillId="5" borderId="0" xfId="0" applyFont="1" applyFill="1"/>
    <xf numFmtId="0" fontId="2" fillId="4" borderId="0" xfId="0" applyFont="1" applyFill="1" applyAlignment="1">
      <alignment wrapText="1"/>
    </xf>
    <xf numFmtId="20" fontId="2" fillId="4" borderId="0" xfId="0" applyNumberFormat="1" applyFont="1" applyFill="1"/>
    <xf numFmtId="0" fontId="15" fillId="0" borderId="0" xfId="0" applyFont="1"/>
    <xf numFmtId="0" fontId="0" fillId="11" borderId="0" xfId="0" applyFill="1"/>
    <xf numFmtId="20" fontId="0" fillId="11" borderId="0" xfId="0" applyNumberFormat="1" applyFill="1"/>
    <xf numFmtId="0" fontId="15" fillId="4" borderId="0" xfId="0" applyFont="1" applyFill="1" applyAlignment="1">
      <alignment wrapText="1"/>
    </xf>
    <xf numFmtId="0" fontId="0" fillId="11" borderId="0" xfId="0" applyFill="1" applyAlignment="1">
      <alignment horizontal="center"/>
    </xf>
    <xf numFmtId="0" fontId="15" fillId="4" borderId="0" xfId="0" applyFont="1" applyFill="1" applyAlignment="1">
      <alignment horizontal="left" wrapText="1"/>
    </xf>
    <xf numFmtId="0" fontId="0" fillId="11" borderId="0" xfId="0" quotePrefix="1" applyFill="1" applyAlignment="1">
      <alignment horizontal="center"/>
    </xf>
    <xf numFmtId="0" fontId="0" fillId="11" borderId="0" xfId="0" applyFill="1" applyAlignment="1">
      <alignment horizontal="right"/>
    </xf>
    <xf numFmtId="0" fontId="0" fillId="0" borderId="0" xfId="0" applyAlignment="1">
      <alignment horizontal="right" wrapText="1"/>
    </xf>
    <xf numFmtId="0" fontId="7" fillId="12" borderId="0" xfId="0" applyFont="1" applyFill="1"/>
    <xf numFmtId="0" fontId="0" fillId="12" borderId="0" xfId="0" applyFill="1"/>
    <xf numFmtId="0" fontId="0" fillId="8" borderId="1" xfId="0" applyFill="1" applyBorder="1"/>
    <xf numFmtId="14" fontId="6" fillId="8" borderId="1" xfId="0" applyNumberFormat="1" applyFont="1" applyFill="1" applyBorder="1"/>
    <xf numFmtId="20" fontId="0" fillId="8" borderId="1" xfId="0" applyNumberFormat="1" applyFill="1" applyBorder="1"/>
    <xf numFmtId="0" fontId="0" fillId="2" borderId="1" xfId="0" applyFill="1" applyBorder="1"/>
    <xf numFmtId="0" fontId="0" fillId="0" borderId="1" xfId="0" applyBorder="1"/>
    <xf numFmtId="14" fontId="6" fillId="0" borderId="1" xfId="0" applyNumberFormat="1" applyFont="1" applyBorder="1"/>
    <xf numFmtId="20" fontId="0" fillId="0" borderId="1" xfId="0" applyNumberFormat="1" applyBorder="1"/>
    <xf numFmtId="0" fontId="0" fillId="10" borderId="1" xfId="0" applyFill="1" applyBorder="1"/>
    <xf numFmtId="20" fontId="0" fillId="10" borderId="1" xfId="0" applyNumberFormat="1" applyFill="1" applyBorder="1"/>
    <xf numFmtId="20" fontId="0" fillId="9" borderId="1" xfId="0" applyNumberFormat="1" applyFill="1" applyBorder="1"/>
    <xf numFmtId="0" fontId="0" fillId="9" borderId="1" xfId="0" applyFill="1" applyBorder="1"/>
    <xf numFmtId="14" fontId="6" fillId="9" borderId="1" xfId="0" applyNumberFormat="1" applyFont="1" applyFill="1" applyBorder="1"/>
    <xf numFmtId="20" fontId="0" fillId="8" borderId="2" xfId="0" applyNumberFormat="1" applyFill="1" applyBorder="1"/>
    <xf numFmtId="0" fontId="0" fillId="3" borderId="0" xfId="0" applyFill="1" applyAlignment="1">
      <alignment horizontal="right"/>
    </xf>
    <xf numFmtId="0" fontId="0" fillId="2" borderId="0" xfId="0" applyFill="1" applyAlignment="1">
      <alignment horizontal="right"/>
    </xf>
    <xf numFmtId="0" fontId="13" fillId="7" borderId="0" xfId="0" applyFont="1" applyFill="1" applyAlignment="1">
      <alignment wrapText="1"/>
    </xf>
    <xf numFmtId="0" fontId="13" fillId="7" borderId="0" xfId="0" applyFont="1" applyFill="1"/>
    <xf numFmtId="0" fontId="13" fillId="11" borderId="0" xfId="0" quotePrefix="1" applyFont="1" applyFill="1" applyAlignment="1">
      <alignment horizontal="right"/>
    </xf>
    <xf numFmtId="0" fontId="13" fillId="7" borderId="0" xfId="0" quotePrefix="1" applyFont="1" applyFill="1" applyAlignment="1">
      <alignment horizontal="right"/>
    </xf>
    <xf numFmtId="0" fontId="13" fillId="11" borderId="0" xfId="0" applyFont="1" applyFill="1"/>
    <xf numFmtId="0" fontId="13" fillId="5" borderId="0" xfId="0" applyFont="1" applyFill="1" applyAlignment="1">
      <alignment wrapText="1"/>
    </xf>
    <xf numFmtId="0" fontId="13" fillId="5" borderId="0" xfId="0" applyFont="1" applyFill="1"/>
    <xf numFmtId="0" fontId="13" fillId="5" borderId="0" xfId="0" quotePrefix="1" applyFont="1" applyFill="1" applyAlignment="1">
      <alignment horizontal="right"/>
    </xf>
    <xf numFmtId="0" fontId="13" fillId="7" borderId="0" xfId="0" applyFont="1" applyFill="1" applyAlignment="1">
      <alignment horizontal="right"/>
    </xf>
    <xf numFmtId="0" fontId="13" fillId="5" borderId="0" xfId="0" applyFont="1" applyFill="1" applyAlignment="1">
      <alignment horizontal="right"/>
    </xf>
    <xf numFmtId="164" fontId="0" fillId="0" borderId="0" xfId="0" applyNumberFormat="1"/>
    <xf numFmtId="165" fontId="0" fillId="0" borderId="0" xfId="0" applyNumberFormat="1"/>
    <xf numFmtId="0" fontId="11" fillId="8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" fillId="15" borderId="0" xfId="1" applyFill="1" applyAlignment="1">
      <alignment wrapText="1"/>
    </xf>
    <xf numFmtId="0" fontId="1" fillId="0" borderId="0" xfId="1" applyAlignment="1">
      <alignment wrapText="1"/>
    </xf>
    <xf numFmtId="0" fontId="1" fillId="0" borderId="3" xfId="1" applyBorder="1" applyAlignment="1">
      <alignment wrapText="1"/>
    </xf>
    <xf numFmtId="0" fontId="22" fillId="0" borderId="3" xfId="1" applyFont="1" applyBorder="1" applyAlignment="1">
      <alignment wrapText="1"/>
    </xf>
    <xf numFmtId="0" fontId="19" fillId="14" borderId="0" xfId="1" applyFont="1" applyFill="1" applyAlignment="1">
      <alignment wrapText="1"/>
    </xf>
    <xf numFmtId="0" fontId="23" fillId="13" borderId="3" xfId="1" applyFont="1" applyFill="1" applyBorder="1" applyAlignment="1">
      <alignment wrapText="1"/>
    </xf>
    <xf numFmtId="0" fontId="1" fillId="13" borderId="3" xfId="1" applyFill="1" applyBorder="1" applyAlignment="1">
      <alignment wrapText="1"/>
    </xf>
    <xf numFmtId="0" fontId="22" fillId="13" borderId="3" xfId="1" applyFont="1" applyFill="1" applyBorder="1" applyAlignment="1">
      <alignment wrapText="1"/>
    </xf>
    <xf numFmtId="0" fontId="25" fillId="0" borderId="3" xfId="1" applyFont="1" applyBorder="1" applyAlignment="1">
      <alignment wrapText="1"/>
    </xf>
    <xf numFmtId="0" fontId="20" fillId="14" borderId="0" xfId="1" applyFont="1" applyFill="1" applyAlignment="1">
      <alignment horizontal="left" vertical="center" wrapText="1"/>
    </xf>
    <xf numFmtId="0" fontId="8" fillId="5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16" fillId="5" borderId="0" xfId="0" applyFont="1" applyFill="1" applyAlignment="1">
      <alignment horizontal="left" wrapText="1"/>
    </xf>
  </cellXfs>
  <cellStyles count="2">
    <cellStyle name="Normal" xfId="0" builtinId="0"/>
    <cellStyle name="Normal 2" xfId="1" xr:uid="{75DAE304-8E5F-4128-98A4-755E48D110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haranne Raidal" id="{633282A0-9AB3-46B5-8130-049BB838D157}" userId="f071d33d25eda83d" providerId="Windows Live"/>
  <person displayName="Raidal, Sharanne" id="{54C6A0ED-60BC-4151-ABBE-EEB6206E3EA1}" userId="S::sraidal@csu.edu.au::7ca5b685-99b2-4235-a4ba-e7544b2ee8d4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4" dT="2023-03-14T03:35:33.60" personId="{54C6A0ED-60BC-4151-ABBE-EEB6206E3EA1}" id="{FDC6B123-D89E-42DB-8F41-F95C14591B69}">
    <text>Pony x QH</text>
  </threadedComment>
  <threadedComment ref="T4" dT="2023-03-14T03:38:46.74" personId="{54C6A0ED-60BC-4151-ABBE-EEB6206E3EA1}" id="{72AC4A89-1CD2-46D0-9406-E9E01A34D6FD}">
    <text>on arrival</text>
  </threadedComment>
  <threadedComment ref="AS6" dT="2023-03-14T01:38:51.62" personId="{54C6A0ED-60BC-4151-ABBE-EEB6206E3EA1}" id="{DD389BD2-5ED4-4C7B-BFED-6F5A005C446D}">
    <text>Check COLN &amp; JEJM windows not reveresed</text>
  </threadedComment>
  <threadedComment ref="AU6" dT="2023-03-14T01:38:57.03" personId="{54C6A0ED-60BC-4151-ABBE-EEB6206E3EA1}" id="{CD9410B4-1895-40BF-8837-94005E057FEE}">
    <text>Check COLN &amp; JEJM windows not reveresed</text>
  </threadedComment>
  <threadedComment ref="H7" dT="2024-06-29T03:37:23.52" personId="{633282A0-9AB3-46B5-8130-049BB838D157}" id="{BADD8BEC-00A8-43CC-A83D-EFFB4A765FE3}">
    <text>colt</text>
  </threadedComment>
  <threadedComment ref="AS7" dT="2023-03-14T02:05:57.64" personId="{54C6A0ED-60BC-4151-ABBE-EEB6206E3EA1}" id="{B07DBA30-D794-418C-B3FD-D11E2B6C4C01}">
    <text>check COLN &amp; JEJM not reversed</text>
  </threadedComment>
  <threadedComment ref="AU7" dT="2023-03-14T02:06:04.85" personId="{54C6A0ED-60BC-4151-ABBE-EEB6206E3EA1}" id="{7E9122ED-A76F-4565-B02F-A0807EAB7AFE}">
    <text>check COLN &amp; JEJM not reversed</text>
  </threadedComment>
  <threadedComment ref="G8" dT="2023-03-14T02:08:06.12" personId="{54C6A0ED-60BC-4151-ABBE-EEB6206E3EA1}" id="{3D225606-743F-46D1-8848-066CC1985173}">
    <text>TB x Fresian</text>
  </threadedComment>
  <threadedComment ref="S9" dT="2023-03-14T00:26:53.69" personId="{54C6A0ED-60BC-4151-ABBE-EEB6206E3EA1}" id="{E54D5F88-E13A-4A49-82F8-38EE812A5AE1}">
    <text>offloaded for TPR and US - ovrenight at Steve's - left ~3am; local prior to that ("Bob's farm")</text>
  </threadedComment>
  <threadedComment ref="G10" dT="2022-12-03T07:15:49.35" personId="{54C6A0ED-60BC-4151-ABBE-EEB6206E3EA1}" id="{C931DA3A-B763-46C1-8EDD-43DD6015676E}">
    <text>W/B or A/Arab</text>
  </threadedComment>
  <threadedComment ref="N10" dT="2022-12-03T05:50:02.20" personId="{54C6A0ED-60BC-4151-ABBE-EEB6206E3EA1}" id="{4D63816D-AE0C-4236-8179-80C25F7E2749}">
    <text>Unknown</text>
  </threadedComment>
  <threadedComment ref="S10" dT="2023-03-14T00:26:53.69" personId="{54C6A0ED-60BC-4151-ABBE-EEB6206E3EA1}" id="{553FFF1D-A7A7-4C50-BE3F-1B7EC435EDEF}">
    <text>offloaded for TPR and US - ovrenight at Steve's - left ~3am; local prior to that ("Bob's farm")</text>
  </threadedComment>
  <threadedComment ref="Q11" dT="2022-12-03T06:58:24.83" personId="{54C6A0ED-60BC-4151-ABBE-EEB6206E3EA1}" id="{58FD105F-5413-4A0C-AC6B-9A4A4A416443}">
    <text>Oakey to Brisbane Monday</text>
  </threadedComment>
  <threadedComment ref="V11" dT="2023-03-14T00:50:30.49" personId="{54C6A0ED-60BC-4151-ABBE-EEB6206E3EA1}" id="{E0FDFE9E-991C-4342-9878-19BF131173DC}">
    <text>immediately after offloading from Brisbane</text>
  </threadedComment>
  <threadedComment ref="AH11" dT="2023-03-14T00:50:47.16" personId="{54C6A0ED-60BC-4151-ABBE-EEB6206E3EA1}" id="{A2BB495A-2203-4907-BAE4-FED3A5745DC0}">
    <text>gassy</text>
  </threadedComment>
  <threadedComment ref="S12" dT="2023-03-13T20:21:33.97" personId="{54C6A0ED-60BC-4151-ABBE-EEB6206E3EA1}" id="{A5A4A14F-4A43-4CBF-8A4D-7BACEFC89EA7}">
    <text>btw 12 and 24h</text>
  </threadedComment>
  <threadedComment ref="AK12" dT="2022-12-03T06:36:49.00" personId="{54C6A0ED-60BC-4151-ABBE-EEB6206E3EA1}" id="{6FC1B5BE-9448-4AE2-ABCE-CC9A17589CAB}">
    <text>photo</text>
  </threadedComment>
  <threadedComment ref="N13" dT="2022-12-02T10:03:18.56" personId="{54C6A0ED-60BC-4151-ABBE-EEB6206E3EA1}" id="{AAEBDE14-24E2-4AC6-97E6-7F211D9FBC08}">
    <text>Reining</text>
  </threadedComment>
  <threadedComment ref="S13" dT="2023-03-13T20:21:33.97" personId="{54C6A0ED-60BC-4151-ABBE-EEB6206E3EA1}" id="{94F3947F-F149-4E48-9DB3-445D9446CEFE}">
    <text>btw 12 and 24h</text>
  </threadedComment>
  <threadedComment ref="N14" dT="2022-12-03T05:50:02.20" personId="{54C6A0ED-60BC-4151-ABBE-EEB6206E3EA1}" id="{DDBA16E4-4489-4291-B88B-AF977027B287}">
    <text>Unknown</text>
  </threadedComment>
  <threadedComment ref="S14" dT="2023-03-13T20:21:33.97" personId="{54C6A0ED-60BC-4151-ABBE-EEB6206E3EA1}" id="{A6E01508-8DA3-4287-B52A-D5D98E0C1B61}">
    <text>btw 12 and 24h</text>
  </threadedComment>
  <threadedComment ref="AH14" dT="2022-12-03T05:52:08.87" personId="{54C6A0ED-60BC-4151-ABBE-EEB6206E3EA1}" id="{165CED43-7036-4EA8-9831-3280A1C31FC3}">
    <text>near continuous</text>
  </threadedComment>
  <threadedComment ref="G15" dT="2022-12-03T06:19:24.97" personId="{54C6A0ED-60BC-4151-ABBE-EEB6206E3EA1}" id="{06D1D5EC-3F94-4D11-A795-E449C9184B16}">
    <text>Connemara</text>
  </threadedComment>
  <threadedComment ref="S15" dT="2023-03-13T20:21:33.97" personId="{54C6A0ED-60BC-4151-ABBE-EEB6206E3EA1}" id="{61CD202B-0228-4664-A1BD-F820941AD42F}">
    <text>btw 12 and 24h</text>
  </threadedComment>
  <threadedComment ref="AK15" dT="2022-12-03T06:36:43.21" personId="{54C6A0ED-60BC-4151-ABBE-EEB6206E3EA1}" id="{66BB99DF-8600-40DE-B99A-8536C5B8F288}">
    <text>photo</text>
  </threadedComment>
  <threadedComment ref="AY16" dT="2023-03-13T04:55:05.79" personId="{54C6A0ED-60BC-4151-ABBE-EEB6206E3EA1}" id="{34ADA8D1-59B6-462C-8B43-F02132036F5E}">
    <text>check time and collection = T-1</text>
  </threadedComment>
  <threadedComment ref="G18" dT="2023-03-13T05:04:30.57" personId="{54C6A0ED-60BC-4151-ABBE-EEB6206E3EA1}" id="{2776B629-A674-4BCF-8468-400EF4776C27}">
    <text>yearling riding pony</text>
  </threadedComment>
  <threadedComment ref="R18" dT="2023-03-13T05:05:09.61" personId="{54C6A0ED-60BC-4151-ABBE-EEB6206E3EA1}" id="{C5EC7C91-F73B-409C-95DF-CB3A6F10DB23}">
    <text>estimate</text>
  </threadedComment>
  <threadedComment ref="G19" dT="2023-03-13T05:38:41.31" personId="{54C6A0ED-60BC-4151-ABBE-EEB6206E3EA1}" id="{8D997ACF-25E3-4D6B-AFF3-0E2309DC9BE4}">
    <text>Percheron - photo</text>
  </threadedComment>
  <threadedComment ref="T19" dT="2023-03-13T05:21:13.25" personId="{54C6A0ED-60BC-4151-ABBE-EEB6206E3EA1}" id="{A57BACBD-30C6-4CF5-9885-96ECCCC564FD}">
    <text>hard to ascertain when / what fed at Yass....</text>
  </threadedComment>
  <threadedComment ref="T20" dT="2023-03-13T05:21:13.25" personId="{54C6A0ED-60BC-4151-ABBE-EEB6206E3EA1}" id="{AB515BB5-6879-45BA-9726-337077640348}">
    <text>hard to ascertain when / what fed at Yass....</text>
  </threadedComment>
  <threadedComment ref="AS20" dT="2023-03-13T05:51:17.84" personId="{54C6A0ED-60BC-4151-ABBE-EEB6206E3EA1}" id="{88B26346-37AB-4383-8AD1-A2813C123E1D}">
    <text>3134 - don't think this US window obtained</text>
  </threadedComment>
  <threadedComment ref="AU20" dT="2023-03-13T05:51:36.16" personId="{54C6A0ED-60BC-4151-ABBE-EEB6206E3EA1}" id="{FF3B4F58-83FB-4639-98A4-CC6C41A7155A}">
    <text>7068 this window not obtained</text>
  </threadedComment>
  <threadedComment ref="T21" dT="2023-03-13T05:21:13.25" personId="{54C6A0ED-60BC-4151-ABBE-EEB6206E3EA1}" id="{702269F0-732B-4DF7-AF84-5E0A67B0510E}">
    <text>hard to ascertain when / what fed at Yass....</text>
  </threadedComment>
  <threadedComment ref="O22" dT="2023-03-10T06:14:05.36" personId="{54C6A0ED-60BC-4151-ABBE-EEB6206E3EA1}" id="{37D5A461-99A8-4F1B-9801-C4610BC3D80E}">
    <text>looks like he's been in work</text>
  </threadedComment>
  <threadedComment ref="W22" dT="2023-03-13T01:03:56.18" personId="{54C6A0ED-60BC-4151-ABBE-EEB6206E3EA1}" id="{9D936F2B-9F8B-463B-9F17-D162EEBF600F}">
    <text>2oAVB</text>
  </threadedComment>
  <threadedComment ref="G24" dT="2023-03-13T01:29:00.81" personId="{54C6A0ED-60BC-4151-ABBE-EEB6206E3EA1}" id="{C55EE800-0C1E-4077-B246-8694C6799728}">
    <text>Pony - Shetland or similar</text>
  </threadedComment>
  <threadedComment ref="N24" dT="2023-03-13T01:29:33.65" personId="{54C6A0ED-60BC-4151-ABBE-EEB6206E3EA1}" id="{1F2851C5-A2C1-4D33-9748-4AB070A53845}">
    <text>Child's pony</text>
  </threadedComment>
  <threadedComment ref="W26" dT="2023-03-10T06:42:52.48" personId="{54C6A0ED-60BC-4151-ABBE-EEB6206E3EA1}" id="{AB6FCC8D-01A7-4F3D-8DAE-A4D04BB21C80}">
    <text>sl irreg at beginning of ausc (rpt'able - variable ANS?)</text>
  </threadedComment>
  <threadedComment ref="N27" dT="2023-03-10T06:11:42.23" personId="{54C6A0ED-60BC-4151-ABBE-EEB6206E3EA1}" id="{BA0F8BB6-121B-4797-9753-6D6A6B9C547D}">
    <text>Assume, but quite old...</text>
  </threadedComment>
  <threadedComment ref="O27" dT="2023-03-10T06:14:05.36" personId="{54C6A0ED-60BC-4151-ABBE-EEB6206E3EA1}" id="{9A9ECDC9-9CBE-4B58-9023-7240C34DC7F1}">
    <text>looks like he's been in work</text>
  </threadedComment>
  <threadedComment ref="W27" dT="2023-03-10T06:15:59.99" personId="{54C6A0ED-60BC-4151-ABBE-EEB6206E3EA1}" id="{71FE738C-CDF0-4AAF-8DEB-759DE2EDD668}">
    <text>2o AVB</text>
  </threadedComment>
  <threadedComment ref="N28" dT="2023-03-10T06:11:42.23" personId="{54C6A0ED-60BC-4151-ABBE-EEB6206E3EA1}" id="{B182C80A-F0C1-445C-80F3-E5D713D444F7}">
    <text>Assume, but quite old...</text>
  </threadedComment>
  <threadedComment ref="O28" dT="2023-03-10T06:14:05.36" personId="{54C6A0ED-60BC-4151-ABBE-EEB6206E3EA1}" id="{54B182DA-8FA6-42A5-9AB4-98AEAE1E3991}">
    <text>looks like he's been in work</text>
  </threadedComment>
  <threadedComment ref="W28" dT="2023-03-10T06:15:59.99" personId="{54C6A0ED-60BC-4151-ABBE-EEB6206E3EA1}" id="{D688D09C-259E-4BFF-ACFB-A81A3E0E2629}">
    <text>2o AVB</text>
  </threadedComment>
  <threadedComment ref="G29" dT="2023-03-10T05:48:50.01" personId="{54C6A0ED-60BC-4151-ABBE-EEB6206E3EA1}" id="{0A299D52-BFE6-43A2-848E-4D5F563F2221}">
    <text>Shire X</text>
  </threadedComment>
  <threadedComment ref="X30" dT="2023-03-10T05:40:02.09" personId="{54C6A0ED-60BC-4151-ABBE-EEB6206E3EA1}" id="{7D8B54C1-9009-4FC2-9EC3-4F0700213977}">
    <text>32 on US mvt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Q1" dT="2024-06-29T08:14:01.60" personId="{633282A0-9AB3-46B5-8130-049BB838D157}" id="{13F9D37B-F611-44AE-978D-2B31D7B45C04}">
    <text>Best or only result</text>
  </threadedComment>
  <threadedComment ref="AO8" dT="2022-12-03T09:06:56.30" personId="{54C6A0ED-60BC-4151-ABBE-EEB6206E3EA1}" id="{F8272FE3-FA2B-4CF8-8FD2-2725461CD710}">
    <text>#3 faeces overnight</text>
  </threadedComment>
  <threadedComment ref="K9" dT="2022-12-03T08:33:47.74" personId="{54C6A0ED-60BC-4151-ABBE-EEB6206E3EA1}" id="{02FAA1AB-829F-4452-9919-433E5EE0B245}">
    <text>correct</text>
  </threadedComment>
  <threadedComment ref="AN9" dT="2023-03-14T00:57:01.73" personId="{54C6A0ED-60BC-4151-ABBE-EEB6206E3EA1}" id="{AD64C564-E387-42AA-A691-7CE7C137756B}">
    <text>on truck</text>
  </threadedComment>
  <threadedComment ref="R11" dT="2023-03-14T00:50:47.16" personId="{54C6A0ED-60BC-4151-ABBE-EEB6206E3EA1}" id="{16ED2DA7-C264-4CF5-B8CD-13C71C0597EB}">
    <text>gassy</text>
  </threadedComment>
  <threadedComment ref="AO12" dT="2022-12-02T09:28:25.09" personId="{54C6A0ED-60BC-4151-ABBE-EEB6206E3EA1}" id="{D6A11ED9-2127-47AA-96C4-A4143BB8DCA5}">
    <text>one 3, one 4</text>
  </threadedComment>
  <threadedComment ref="R14" dT="2022-12-03T05:52:08.87" personId="{54C6A0ED-60BC-4151-ABBE-EEB6206E3EA1}" id="{419A51F6-7D09-428F-91E1-012B1B24DC2F}">
    <text>near continuous</text>
  </threadedComment>
  <threadedComment ref="AO14" dT="2022-12-03T05:57:16.60" personId="{54C6A0ED-60BC-4151-ABBE-EEB6206E3EA1}" id="{2D49C81A-AB40-4061-9E2E-E0B0942212A0}">
    <text>one 3, two 4</text>
  </threadedComment>
  <threadedComment ref="AB15" dT="2022-12-03T06:30:24.01" personId="{54C6A0ED-60BC-4151-ABBE-EEB6206E3EA1}" id="{E7BD426B-AAD6-4507-9885-C93F98EA0CE5}">
    <text>would not tolerate inguinal US window</text>
  </threadedComment>
  <threadedComment ref="AN15" dT="2022-12-03T06:32:27.99" personId="{54C6A0ED-60BC-4151-ABBE-EEB6206E3EA1}" id="{91520AFC-FEB6-42F5-A646-CEA73AA437FC}">
    <text>small piles</text>
  </threadedComment>
  <threadedComment ref="F19" dT="2023-03-13T05:28:08.35" personId="{54C6A0ED-60BC-4151-ABBE-EEB6206E3EA1}" id="{ECF15EB6-6DBE-486A-848A-A7EB30213BD4}">
    <text>departed 7:00 - really did not get a feed prior to departure....</text>
  </threadedComment>
  <threadedComment ref="W19" dT="2023-03-13T05:45:50.18" personId="{54C6A0ED-60BC-4151-ABBE-EEB6206E3EA1}" id="{D52792C1-1C16-44E5-BD7F-8484A640A003}">
    <text>diff to viz duod!</text>
  </threadedComment>
  <threadedComment ref="AM19" dT="2023-03-13T05:37:00.77" personId="{54C6A0ED-60BC-4151-ABBE-EEB6206E3EA1}" id="{D3C7185D-3BD1-40C2-B359-5CC261B18ABA}">
    <text>little time to eat, but A+ prior to departure</text>
  </threadedComment>
  <threadedComment ref="F20" dT="2023-03-13T05:28:08.35" personId="{54C6A0ED-60BC-4151-ABBE-EEB6206E3EA1}" id="{1E0F5701-7FC3-4BF3-B3FC-9108AF4B15A9}">
    <text>departed 7:00 - really did not get a feed prior to departure....</text>
  </threadedComment>
  <threadedComment ref="AK20" dT="2023-03-13T05:54:50.61" personId="{54C6A0ED-60BC-4151-ABBE-EEB6206E3EA1}" id="{D9CAB0A1-91C6-4FEA-BBB7-EA762773C1EB}">
    <text>hay in net - difficult to access (photo)</text>
  </threadedComment>
  <threadedComment ref="AM20" dT="2023-03-13T05:37:00.77" personId="{54C6A0ED-60BC-4151-ABBE-EEB6206E3EA1}" id="{6781F556-0D4D-4B14-8589-8C93FC909214}">
    <text>little time to eat, but A+ prior to departure</text>
  </threadedComment>
  <threadedComment ref="F21" dT="2023-03-13T05:28:08.35" personId="{54C6A0ED-60BC-4151-ABBE-EEB6206E3EA1}" id="{C8339B2B-C6FB-4795-AE6B-957A2179B643}">
    <text>departed 7:00 - really did not get a feed prior to departure....</text>
  </threadedComment>
  <threadedComment ref="AM21" dT="2023-03-13T05:37:00.77" personId="{54C6A0ED-60BC-4151-ABBE-EEB6206E3EA1}" id="{30DAF667-92FE-434C-A376-77EFEE2A2E37}">
    <text>little time to eat, but A+ prior to departure</text>
  </threadedComment>
  <threadedComment ref="AN23" dT="2023-03-13T01:27:50.05" personId="{54C6A0ED-60BC-4151-ABBE-EEB6206E3EA1}" id="{5BDE822F-40BF-4A7B-A2E1-BFDC0277B241}">
    <text>scattered</text>
  </threadedComment>
  <threadedComment ref="AG25" dT="2023-03-10T06:36:40.50" personId="{54C6A0ED-60BC-4151-ABBE-EEB6206E3EA1}" id="{FE669D68-112E-403E-BB5E-169F6D5562E6}">
    <text>dry swab - no sample</text>
  </threadedComment>
  <threadedComment ref="AI25" dT="2023-03-10T06:36:40.50" personId="{54C6A0ED-60BC-4151-ABBE-EEB6206E3EA1}" id="{91A058A3-C40A-4743-B0B6-648ADFED27DB}">
    <text>dry swab - no sample</text>
  </threadedComment>
  <threadedComment ref="AG26" dT="2023-03-10T06:36:40.50" personId="{54C6A0ED-60BC-4151-ABBE-EEB6206E3EA1}" id="{23F5BE01-B17F-4D78-A3F5-3F6DC3EB3ED7}">
    <text>dry swab - no sample</text>
  </threadedComment>
  <threadedComment ref="AI26" dT="2023-03-10T06:36:40.50" personId="{54C6A0ED-60BC-4151-ABBE-EEB6206E3EA1}" id="{DBF2AFF0-5524-4816-851C-FBA7DB535B90}">
    <text>dry swab - no sample</text>
  </threadedComment>
  <threadedComment ref="AG27" dT="2023-03-10T06:36:40.50" personId="{54C6A0ED-60BC-4151-ABBE-EEB6206E3EA1}" id="{DB15EDE4-1A55-4080-BD81-94822386A324}">
    <text>dry swab - no sample</text>
  </threadedComment>
  <threadedComment ref="AI27" dT="2023-03-10T06:36:40.50" personId="{54C6A0ED-60BC-4151-ABBE-EEB6206E3EA1}" id="{3E310C91-BE4A-4772-BCF7-FDBA9E6D10C2}">
    <text>dry swab - no sample</text>
  </threadedComment>
  <threadedComment ref="AN27" dT="2023-03-10T06:39:54.24" personId="{54C6A0ED-60BC-4151-ABBE-EEB6206E3EA1}" id="{68A94376-6399-4F30-8ADD-54A7EA9B9347}">
    <text>scattered</text>
  </threadedComment>
  <threadedComment ref="AG30" dT="2023-03-10T05:44:19.39" personId="{54C6A0ED-60BC-4151-ABBE-EEB6206E3EA1}" id="{ACB9F611-EF9A-422A-AE84-B9FFE39D76F9}">
    <text>small vol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U2" dT="2023-03-12T06:28:24.63" personId="{54C6A0ED-60BC-4151-ABBE-EEB6206E3EA1}" id="{836057CD-364B-4D1C-8869-389CA2C8AB2D}">
    <text>Horsley Park</text>
  </threadedComment>
  <threadedComment ref="S3" dT="2023-03-14T03:52:47.08" personId="{54C6A0ED-60BC-4151-ABBE-EEB6206E3EA1}" id="{C6CB7E02-5F59-41DB-B184-42E93105183B}">
    <text>9am Williamtown</text>
  </threadedComment>
  <threadedComment ref="T3" dT="2023-03-14T03:52:55.66" personId="{54C6A0ED-60BC-4151-ABBE-EEB6206E3EA1}" id="{AC53CA55-9C22-4E2A-9816-7A4FA3942821}">
    <text>9am Williamtown</text>
  </threadedComment>
  <threadedComment ref="U3" dT="2023-03-13T20:50:05.75" personId="{54C6A0ED-60BC-4151-ABBE-EEB6206E3EA1}" id="{8CAFDC0E-4B0E-4631-9DB5-4364C4B132FD}">
    <text>3pm Horsley Park</text>
  </threadedComment>
  <threadedComment ref="V3" dT="2023-03-13T20:50:05.75" personId="{54C6A0ED-60BC-4151-ABBE-EEB6206E3EA1}" id="{691FC8F6-4166-4D6D-B22A-BB83D092C1CE}">
    <text>3pm Horsley Park</text>
  </threadedComment>
  <threadedComment ref="W3" dT="2023-03-14T03:54:09.84" personId="{54C6A0ED-60BC-4151-ABBE-EEB6206E3EA1}" id="{D7B7C727-17AA-4F9C-8EE2-1E56DCABE65B}">
    <text>3pm Wangaratta</text>
  </threadedComment>
  <threadedComment ref="X3" dT="2023-03-14T03:54:09.84" personId="{54C6A0ED-60BC-4151-ABBE-EEB6206E3EA1}" id="{52B1FFCF-9ECC-4445-893C-44868E4E8A26}">
    <text>3pm Wangaratta</text>
  </threadedComment>
  <threadedComment ref="S4" dT="2023-03-14T03:52:47.08" personId="{54C6A0ED-60BC-4151-ABBE-EEB6206E3EA1}" id="{CD2AC286-5C55-4266-AFCD-A028C16812A5}">
    <text>9am Williamtown</text>
  </threadedComment>
  <threadedComment ref="T4" dT="2023-03-14T03:52:55.66" personId="{54C6A0ED-60BC-4151-ABBE-EEB6206E3EA1}" id="{EAB41BD3-1574-45A5-B623-05D8EB074668}">
    <text>9am Williamtown</text>
  </threadedComment>
  <threadedComment ref="U4" dT="2023-03-13T20:50:05.75" personId="{54C6A0ED-60BC-4151-ABBE-EEB6206E3EA1}" id="{76C2B28C-9BC2-45AB-B50B-96E792DDF758}">
    <text>3pm Horsley Park</text>
  </threadedComment>
  <threadedComment ref="V4" dT="2023-03-13T20:50:05.75" personId="{54C6A0ED-60BC-4151-ABBE-EEB6206E3EA1}" id="{696CAA8A-625F-4E2E-BC62-38B9D578A481}">
    <text>3pm Horsley Park</text>
  </threadedComment>
  <threadedComment ref="W4" dT="2023-03-14T03:54:09.84" personId="{54C6A0ED-60BC-4151-ABBE-EEB6206E3EA1}" id="{3ED54C3D-5E5E-44B9-9EB1-61F77FCD39A4}">
    <text>3pm Wangaratta</text>
  </threadedComment>
  <threadedComment ref="X4" dT="2023-03-14T03:54:09.84" personId="{54C6A0ED-60BC-4151-ABBE-EEB6206E3EA1}" id="{62F40BF1-B1A2-47C2-8A2E-D061BC3F0B8A}">
    <text>3pm Wangaratta</text>
  </threadedComment>
  <threadedComment ref="S5" dT="2023-03-14T00:59:09.34" personId="{54C6A0ED-60BC-4151-ABBE-EEB6206E3EA1}" id="{B72026B3-8C13-4CB6-8E91-DF967AD93454}">
    <text>Williamtown 9am</text>
  </threadedComment>
  <threadedComment ref="T5" dT="2023-03-14T00:59:09.34" personId="{54C6A0ED-60BC-4151-ABBE-EEB6206E3EA1}" id="{E4DFD85E-2709-4A63-8504-DA1A69F29969}">
    <text>Williamtown 9am</text>
  </threadedComment>
  <threadedComment ref="U5" dT="2023-03-13T20:50:05.75" personId="{54C6A0ED-60BC-4151-ABBE-EEB6206E3EA1}" id="{897BE29E-5E25-4B4E-AC2D-22EB3E00861F}">
    <text>3pm Horsley Park</text>
  </threadedComment>
  <threadedComment ref="V5" dT="2023-03-13T20:50:05.75" personId="{54C6A0ED-60BC-4151-ABBE-EEB6206E3EA1}" id="{DE2D3708-7BAA-484F-B228-02B818FDAB14}">
    <text>3pm Horsley Park</text>
  </threadedComment>
  <threadedComment ref="S6" dT="2023-03-14T00:59:09.34" personId="{54C6A0ED-60BC-4151-ABBE-EEB6206E3EA1}" id="{582A5ECC-0722-4F7C-A0F5-EA5CA22D49EF}">
    <text>Williamtown 9am</text>
  </threadedComment>
  <threadedComment ref="T6" dT="2023-03-14T00:59:09.34" personId="{54C6A0ED-60BC-4151-ABBE-EEB6206E3EA1}" id="{02499D16-D102-4F6F-9AD9-164B410641A6}">
    <text>Williamtown 9am</text>
  </threadedComment>
  <threadedComment ref="U6" dT="2023-03-13T20:50:05.75" personId="{54C6A0ED-60BC-4151-ABBE-EEB6206E3EA1}" id="{7BE59C70-A295-4A74-939E-2D8F315BCA95}">
    <text>3pm Horsley Park</text>
  </threadedComment>
  <threadedComment ref="V6" dT="2023-03-13T20:50:05.75" personId="{54C6A0ED-60BC-4151-ABBE-EEB6206E3EA1}" id="{B18434B6-0BC6-4E75-ABA9-8F1A7AFA4A5D}">
    <text>3pm Horsley Park</text>
  </threadedComment>
  <threadedComment ref="S7" dT="2023-03-14T00:59:09.34" personId="{54C6A0ED-60BC-4151-ABBE-EEB6206E3EA1}" id="{FC565349-F3E3-40B9-A336-476BF3159D80}">
    <text>Williamtown 9am</text>
  </threadedComment>
  <threadedComment ref="T7" dT="2023-03-14T00:59:09.34" personId="{54C6A0ED-60BC-4151-ABBE-EEB6206E3EA1}" id="{56667DA6-1141-4B3B-91FD-D423A9DD1729}">
    <text>Williamtown 9am</text>
  </threadedComment>
  <threadedComment ref="U7" dT="2023-03-13T20:50:05.75" personId="{54C6A0ED-60BC-4151-ABBE-EEB6206E3EA1}" id="{AB803A4D-A343-4B1B-B93E-3F0A3C9B165B}">
    <text>3pm Horsley Park</text>
  </threadedComment>
  <threadedComment ref="V7" dT="2023-03-13T20:50:05.75" personId="{54C6A0ED-60BC-4151-ABBE-EEB6206E3EA1}" id="{D62CEDFE-4089-40C3-9A81-0A85295867D8}">
    <text>3pm Horsley Park</text>
  </threadedComment>
  <threadedComment ref="S8" dT="2023-03-14T00:59:09.34" personId="{54C6A0ED-60BC-4151-ABBE-EEB6206E3EA1}" id="{49491BA4-A8CE-48F9-ABB8-3C17CB8F5040}">
    <text>Williamtown 9am</text>
  </threadedComment>
  <threadedComment ref="T8" dT="2023-03-14T00:59:09.34" personId="{54C6A0ED-60BC-4151-ABBE-EEB6206E3EA1}" id="{A0555A10-BF9F-4AFD-9C46-5B705F02AB79}">
    <text>Williamtown 9am</text>
  </threadedComment>
  <threadedComment ref="U8" dT="2023-03-13T20:50:05.75" personId="{54C6A0ED-60BC-4151-ABBE-EEB6206E3EA1}" id="{7FBAB1D9-7E0A-4308-ABD9-90DE48CA6A3C}">
    <text>3pm Horsley Park</text>
  </threadedComment>
  <threadedComment ref="V8" dT="2023-03-13T20:50:05.75" personId="{54C6A0ED-60BC-4151-ABBE-EEB6206E3EA1}" id="{0E4F7427-DA37-4446-B404-728EC9CE625A}">
    <text>3pm Horsley Park</text>
  </threadedComment>
  <threadedComment ref="S9" dT="2023-03-14T00:59:09.34" personId="{54C6A0ED-60BC-4151-ABBE-EEB6206E3EA1}" id="{054AA9ED-F018-4431-8B11-41B24F8B87C4}">
    <text>Williamtown 9am</text>
  </threadedComment>
  <threadedComment ref="T9" dT="2023-03-14T00:59:09.34" personId="{54C6A0ED-60BC-4151-ABBE-EEB6206E3EA1}" id="{56E142E6-F0A0-4A9C-864B-5763A78BF64E}">
    <text>Williamtown 9am</text>
  </threadedComment>
  <threadedComment ref="U9" dT="2023-03-13T20:50:05.75" personId="{54C6A0ED-60BC-4151-ABBE-EEB6206E3EA1}" id="{BBC549F5-132A-431C-AD8C-918B234D6509}">
    <text>3pm Horsley Park</text>
  </threadedComment>
  <threadedComment ref="V9" dT="2023-03-13T20:50:05.75" personId="{54C6A0ED-60BC-4151-ABBE-EEB6206E3EA1}" id="{9EA4C726-582C-48E1-8C69-1969F7AF4667}">
    <text>3pm Horsley Park</text>
  </threadedComment>
  <threadedComment ref="S10" dT="2023-03-14T00:59:09.34" personId="{54C6A0ED-60BC-4151-ABBE-EEB6206E3EA1}" id="{C96754AD-8B5F-4A65-A8C5-F1BFC479AB07}">
    <text>Williamtown 9am</text>
  </threadedComment>
  <threadedComment ref="T10" dT="2023-03-14T00:59:09.34" personId="{54C6A0ED-60BC-4151-ABBE-EEB6206E3EA1}" id="{02D93FF8-EB4A-433F-A01F-13285BE4C9F8}">
    <text>Williamtown 9am</text>
  </threadedComment>
  <threadedComment ref="U10" dT="2023-03-13T20:50:05.75" personId="{54C6A0ED-60BC-4151-ABBE-EEB6206E3EA1}" id="{5D8912F3-F337-4350-AF55-BE69550AE52C}">
    <text>3pm Horsley Park</text>
  </threadedComment>
  <threadedComment ref="V10" dT="2023-03-13T20:50:05.75" personId="{54C6A0ED-60BC-4151-ABBE-EEB6206E3EA1}" id="{9980741E-CE9D-42AE-A24D-77B950906B1F}">
    <text>3pm Horsley Park</text>
  </threadedComment>
  <threadedComment ref="Q11" dT="2022-12-03T06:47:21.47" personId="{54C6A0ED-60BC-4151-ABBE-EEB6206E3EA1}" id="{034E7A69-C48C-4A5A-A5B1-FC9546106DE4}">
    <text>when truck stationary</text>
  </threadedComment>
  <threadedComment ref="S11" dT="2023-03-14T00:59:09.34" personId="{54C6A0ED-60BC-4151-ABBE-EEB6206E3EA1}" id="{4A2A42B3-4B59-4DE2-8294-2BBBD18034E4}">
    <text>Williamtown 9am</text>
  </threadedComment>
  <threadedComment ref="T11" dT="2023-03-14T00:59:09.34" personId="{54C6A0ED-60BC-4151-ABBE-EEB6206E3EA1}" id="{EB3EA18A-7671-404C-98C4-69B48F27698B}">
    <text>Williamtown 9am</text>
  </threadedComment>
  <threadedComment ref="U11" dT="2023-03-13T20:50:05.75" personId="{54C6A0ED-60BC-4151-ABBE-EEB6206E3EA1}" id="{BA334BB3-F921-4353-A679-9F6E452D6628}">
    <text>3pm Horsley Park</text>
  </threadedComment>
  <threadedComment ref="V11" dT="2023-03-13T20:50:05.75" personId="{54C6A0ED-60BC-4151-ABBE-EEB6206E3EA1}" id="{390AF365-5E49-426F-9A35-03A6EAF0C48B}">
    <text>3pm Horsley Park</text>
  </threadedComment>
  <threadedComment ref="S12" dT="2023-03-13T20:48:49.54" personId="{54C6A0ED-60BC-4151-ABBE-EEB6206E3EA1}" id="{42B5A565-DAC8-4739-82EA-DDE9E0C1941D}">
    <text>9am Williamtown</text>
  </threadedComment>
  <threadedComment ref="T12" dT="2023-03-13T20:48:49.54" personId="{54C6A0ED-60BC-4151-ABBE-EEB6206E3EA1}" id="{1B16CD1C-CDC6-46D3-B936-B828E8965EFF}">
    <text>9am Williamtown</text>
  </threadedComment>
  <threadedComment ref="U12" dT="2023-03-13T20:50:05.75" personId="{54C6A0ED-60BC-4151-ABBE-EEB6206E3EA1}" id="{F2373787-702F-4FFF-B030-5549592105E5}">
    <text>3pm Horsley Park</text>
  </threadedComment>
  <threadedComment ref="V12" dT="2023-03-13T20:50:05.75" personId="{54C6A0ED-60BC-4151-ABBE-EEB6206E3EA1}" id="{30DF8570-2293-4E0D-8BF4-A4785014A31E}">
    <text>3pm Horsley Park</text>
  </threadedComment>
  <threadedComment ref="Y12" dT="2022-12-02T09:39:15.10" personId="{54C6A0ED-60BC-4151-ABBE-EEB6206E3EA1}" id="{80BFD1AB-A976-4A0D-AE77-9737C2323B06}">
    <text>partly cloudy</text>
  </threadedComment>
  <threadedComment ref="S13" dT="2023-03-13T20:48:49.54" personId="{54C6A0ED-60BC-4151-ABBE-EEB6206E3EA1}" id="{C2798C36-9436-4D76-A380-912385C081F6}">
    <text>9am Williamtown</text>
  </threadedComment>
  <threadedComment ref="T13" dT="2023-03-13T20:48:49.54" personId="{54C6A0ED-60BC-4151-ABBE-EEB6206E3EA1}" id="{FECB0126-BD40-4516-B9C4-247040473CAF}">
    <text>9am Williamtown</text>
  </threadedComment>
  <threadedComment ref="U13" dT="2023-03-13T20:50:05.75" personId="{54C6A0ED-60BC-4151-ABBE-EEB6206E3EA1}" id="{8AAC2764-CF87-463F-A68D-58CD54080AFA}">
    <text>3pm Horsley Park</text>
  </threadedComment>
  <threadedComment ref="V13" dT="2023-03-13T20:50:05.75" personId="{54C6A0ED-60BC-4151-ABBE-EEB6206E3EA1}" id="{0CF0FC25-57C3-4F1F-B649-F96808F6EACC}">
    <text>3pm Horsley Park</text>
  </threadedComment>
  <threadedComment ref="Y13" dT="2022-12-02T09:39:15.10" personId="{54C6A0ED-60BC-4151-ABBE-EEB6206E3EA1}" id="{DFAC74BC-DF05-4F41-A857-4580F7294B90}">
    <text>partly cloudy</text>
  </threadedComment>
  <threadedComment ref="S14" dT="2023-03-13T20:48:49.54" personId="{54C6A0ED-60BC-4151-ABBE-EEB6206E3EA1}" id="{7C577242-716E-4CB5-8A06-7D357F3C0077}">
    <text>9am Williamtown</text>
  </threadedComment>
  <threadedComment ref="T14" dT="2023-03-13T20:48:49.54" personId="{54C6A0ED-60BC-4151-ABBE-EEB6206E3EA1}" id="{A41BACA2-B117-443A-AC4D-B71AE767AC20}">
    <text>9am Williamtown</text>
  </threadedComment>
  <threadedComment ref="U14" dT="2023-03-13T20:50:05.75" personId="{54C6A0ED-60BC-4151-ABBE-EEB6206E3EA1}" id="{72F01CFD-2E50-4CD5-998C-7EBA70BB8350}">
    <text>3pm Horsley Park</text>
  </threadedComment>
  <threadedComment ref="V14" dT="2023-03-13T20:50:05.75" personId="{54C6A0ED-60BC-4151-ABBE-EEB6206E3EA1}" id="{39A69717-7EDA-43D6-B1AC-F095EF4B29E5}">
    <text>3pm Horsley Park</text>
  </threadedComment>
  <threadedComment ref="Y14" dT="2022-12-02T09:39:15.10" personId="{54C6A0ED-60BC-4151-ABBE-EEB6206E3EA1}" id="{5FE8A4B6-9981-4B87-9F62-154F96129BD7}">
    <text>partly cloudy</text>
  </threadedComment>
  <threadedComment ref="S15" dT="2023-03-13T20:48:49.54" personId="{54C6A0ED-60BC-4151-ABBE-EEB6206E3EA1}" id="{C2CF66A6-F2CE-431B-9720-4D4CE1CA9544}">
    <text>9am Williamtown</text>
  </threadedComment>
  <threadedComment ref="T15" dT="2023-03-13T20:48:49.54" personId="{54C6A0ED-60BC-4151-ABBE-EEB6206E3EA1}" id="{CCA55A8E-9A55-4E9B-80DE-05995F0753B1}">
    <text>9am Williamtown</text>
  </threadedComment>
  <threadedComment ref="U15" dT="2023-03-13T20:50:05.75" personId="{54C6A0ED-60BC-4151-ABBE-EEB6206E3EA1}" id="{4C3E3CA3-7051-4F45-8A6E-74CD358DA2EE}">
    <text>3pm Horsley Park</text>
  </threadedComment>
  <threadedComment ref="V15" dT="2023-03-13T20:50:05.75" personId="{54C6A0ED-60BC-4151-ABBE-EEB6206E3EA1}" id="{0087610A-FF86-41AC-AE39-4AD81A436E2B}">
    <text>3pm Horsley Park</text>
  </threadedComment>
  <threadedComment ref="Y15" dT="2022-12-02T09:39:15.10" personId="{54C6A0ED-60BC-4151-ABBE-EEB6206E3EA1}" id="{1CD80891-C9CB-4484-AD5C-11FF011854F7}">
    <text>partly cloudy</text>
  </threadedComment>
  <threadedComment ref="P16" dT="2023-03-13T06:21:57.28" personId="{54C6A0ED-60BC-4151-ABBE-EEB6206E3EA1}" id="{C9D038AE-6F5D-42A7-A70D-6BE615EF6C5B}">
    <text>not obs (I was at Yass!), but driver said loaded well</text>
  </threadedComment>
  <threadedComment ref="S16" dT="2023-03-12T06:41:10.37" personId="{54C6A0ED-60BC-4151-ABBE-EEB6206E3EA1}" id="{D14B3C29-C090-4D3A-B896-5BD932D16CAB}">
    <text>Tumbarumba 9am</text>
  </threadedComment>
  <threadedComment ref="T16" dT="2023-03-12T06:41:10.37" personId="{54C6A0ED-60BC-4151-ABBE-EEB6206E3EA1}" id="{7A94AB31-ABED-4CBC-9E0B-80C7634B8940}">
    <text>Tumbarumba 9am</text>
  </threadedComment>
  <threadedComment ref="U16" dT="2023-03-12T06:38:54.69" personId="{54C6A0ED-60BC-4151-ABBE-EEB6206E3EA1}" id="{71328F21-D22D-45D6-B768-0FE4EA1FD4B7}">
    <text>3pm at Horsley Park</text>
  </threadedComment>
  <threadedComment ref="V16" dT="2023-03-12T06:38:54.69" personId="{54C6A0ED-60BC-4151-ABBE-EEB6206E3EA1}" id="{2D907CE1-53FF-4864-A134-BDEB204BA746}">
    <text>3pm at Horsley Park</text>
  </threadedComment>
  <threadedComment ref="W16" dT="2023-03-12T06:33:46.18" personId="{54C6A0ED-60BC-4151-ABBE-EEB6206E3EA1}" id="{F11AA120-A98F-4F92-B843-B9D5529ACE13}">
    <text>3pm readings at WIlliamtown</text>
  </threadedComment>
  <threadedComment ref="X16" dT="2023-03-12T06:33:46.18" personId="{54C6A0ED-60BC-4151-ABBE-EEB6206E3EA1}" id="{D6B45052-C1A7-4129-8FBC-8D6CEDC9EF2A}">
    <text>3pm readings at WIlliamtown</text>
  </threadedComment>
  <threadedComment ref="P17" dT="2023-03-13T06:21:57.28" personId="{54C6A0ED-60BC-4151-ABBE-EEB6206E3EA1}" id="{0FA2E74C-FCB6-4166-946D-0F181E7B7DEF}">
    <text>not obs (I was at Yass!), but driver said loaded well</text>
  </threadedComment>
  <threadedComment ref="S17" dT="2023-03-12T06:41:10.37" personId="{54C6A0ED-60BC-4151-ABBE-EEB6206E3EA1}" id="{347E37E3-ED0E-4DAA-BFD2-0E92F51B0BB1}">
    <text>Tumbarumba 9am</text>
  </threadedComment>
  <threadedComment ref="T17" dT="2023-03-12T06:41:10.37" personId="{54C6A0ED-60BC-4151-ABBE-EEB6206E3EA1}" id="{B79363E9-48D7-4E43-A108-225313AF890E}">
    <text>Tumbarumba 9am</text>
  </threadedComment>
  <threadedComment ref="U17" dT="2023-03-12T06:38:54.69" personId="{54C6A0ED-60BC-4151-ABBE-EEB6206E3EA1}" id="{F9E61131-CF4C-4AF6-A601-CF5C94D6195B}">
    <text>3pm at Horsley Park</text>
  </threadedComment>
  <threadedComment ref="V17" dT="2023-03-12T06:38:54.69" personId="{54C6A0ED-60BC-4151-ABBE-EEB6206E3EA1}" id="{5E6C1749-AC8E-48F0-BEDF-BCDC9C0122D6}">
    <text>3pm at Horsley Park</text>
  </threadedComment>
  <threadedComment ref="W17" dT="2023-03-12T06:33:46.18" personId="{54C6A0ED-60BC-4151-ABBE-EEB6206E3EA1}" id="{8ACBFE4C-8CCD-4F00-BD85-598F844E6B44}">
    <text>3pm readings at WIlliamtown</text>
  </threadedComment>
  <threadedComment ref="X17" dT="2023-03-12T06:33:46.18" personId="{54C6A0ED-60BC-4151-ABBE-EEB6206E3EA1}" id="{AF1E51EE-CD44-4C4C-85F4-310048EAC76B}">
    <text>3pm readings at WIlliamtown</text>
  </threadedComment>
  <threadedComment ref="P18" dT="2023-03-13T06:21:57.28" personId="{54C6A0ED-60BC-4151-ABBE-EEB6206E3EA1}" id="{D7D031DB-21DD-4EC8-B462-6C08553B033B}">
    <text>not obs (I was at Yass!), but driver said loaded well</text>
  </threadedComment>
  <threadedComment ref="S18" dT="2023-03-12T06:41:10.37" personId="{54C6A0ED-60BC-4151-ABBE-EEB6206E3EA1}" id="{FAC7A8C3-4B0B-4B39-8B93-59FE1465C07B}">
    <text>Tumbarumba 9am</text>
  </threadedComment>
  <threadedComment ref="T18" dT="2023-03-12T06:41:10.37" personId="{54C6A0ED-60BC-4151-ABBE-EEB6206E3EA1}" id="{DAEAE603-A24B-4744-B474-C661EF80823F}">
    <text>Tumbarumba 9am</text>
  </threadedComment>
  <threadedComment ref="U18" dT="2023-03-12T06:38:54.69" personId="{54C6A0ED-60BC-4151-ABBE-EEB6206E3EA1}" id="{FDD3AE90-6D8C-4E92-8FBD-EAE01AFB7457}">
    <text>3pm at Horsley Park</text>
  </threadedComment>
  <threadedComment ref="V18" dT="2023-03-12T06:38:54.69" personId="{54C6A0ED-60BC-4151-ABBE-EEB6206E3EA1}" id="{8C6B5404-F14B-4E37-8AEA-04741656425C}">
    <text>3pm at Horsley Park</text>
  </threadedComment>
  <threadedComment ref="W18" dT="2023-03-12T06:33:46.18" personId="{54C6A0ED-60BC-4151-ABBE-EEB6206E3EA1}" id="{0985CC41-5A90-4874-9FD2-07DDAB482F36}">
    <text>3pm readings at WIlliamtown</text>
  </threadedComment>
  <threadedComment ref="X18" dT="2023-03-12T06:33:46.18" personId="{54C6A0ED-60BC-4151-ABBE-EEB6206E3EA1}" id="{1DB173C3-24C1-47C5-9863-38A9FB932C5D}">
    <text>3pm readings at WIlliamtown</text>
  </threadedComment>
  <threadedComment ref="P19" dT="2023-03-13T06:51:23.17" personId="{54C6A0ED-60BC-4151-ABBE-EEB6206E3EA1}" id="{16CD8D41-D624-420D-BC2A-2CD1938C8034}">
    <text>rpt efforts to load</text>
  </threadedComment>
  <threadedComment ref="S19" dT="2023-03-12T06:43:11.14" personId="{54C6A0ED-60BC-4151-ABBE-EEB6206E3EA1}" id="{BAE4DC6C-28FF-4C02-9FDC-5B2E53781DE4}">
    <text>Goulburn 9am</text>
  </threadedComment>
  <threadedComment ref="T19" dT="2023-03-12T06:43:11.14" personId="{54C6A0ED-60BC-4151-ABBE-EEB6206E3EA1}" id="{2B896A8D-F6E3-436A-ACD6-A5282B0CE591}">
    <text>Goulburn 9am</text>
  </threadedComment>
  <threadedComment ref="U19" dT="2023-03-12T06:38:54.69" personId="{54C6A0ED-60BC-4151-ABBE-EEB6206E3EA1}" id="{6685B87B-E2EB-4B87-BEFF-A7995E1CF9F5}">
    <text>3pm at Horsley Park</text>
  </threadedComment>
  <threadedComment ref="V19" dT="2023-03-12T06:38:54.69" personId="{54C6A0ED-60BC-4151-ABBE-EEB6206E3EA1}" id="{395F1ED3-23DC-4096-9ED7-1D67495ECACE}">
    <text>3pm at Horsley Park</text>
  </threadedComment>
  <threadedComment ref="W19" dT="2023-03-12T06:33:46.18" personId="{54C6A0ED-60BC-4151-ABBE-EEB6206E3EA1}" id="{908FB28F-1794-4078-9CE5-A5C294FD7C4E}">
    <text>3pm readings at WIlliamtown</text>
  </threadedComment>
  <threadedComment ref="X19" dT="2023-03-12T06:33:46.18" personId="{54C6A0ED-60BC-4151-ABBE-EEB6206E3EA1}" id="{87C3F51A-F7B6-405D-A308-E69668D159ED}">
    <text>3pm readings at WIlliamtown</text>
  </threadedComment>
  <threadedComment ref="S20" dT="2023-03-12T06:43:11.14" personId="{54C6A0ED-60BC-4151-ABBE-EEB6206E3EA1}" id="{41F4300D-82D4-420F-BD3C-5BEF72B3C404}">
    <text>Goulburn 9am</text>
  </threadedComment>
  <threadedComment ref="T20" dT="2023-03-12T06:43:11.14" personId="{54C6A0ED-60BC-4151-ABBE-EEB6206E3EA1}" id="{07FBE0E4-64A1-4215-901A-22D99C9C65B4}">
    <text>Goulburn 9am</text>
  </threadedComment>
  <threadedComment ref="U20" dT="2023-03-12T06:38:54.69" personId="{54C6A0ED-60BC-4151-ABBE-EEB6206E3EA1}" id="{6BA6B87F-E841-4F0E-B71C-1E031C3F9F91}">
    <text>3pm at Horsley Park</text>
  </threadedComment>
  <threadedComment ref="V20" dT="2023-03-12T06:38:54.69" personId="{54C6A0ED-60BC-4151-ABBE-EEB6206E3EA1}" id="{0ADBE2F4-9DBC-4674-8D70-AECA8CC3753B}">
    <text>3pm at Horsley Park</text>
  </threadedComment>
  <threadedComment ref="W20" dT="2023-03-12T06:33:46.18" personId="{54C6A0ED-60BC-4151-ABBE-EEB6206E3EA1}" id="{7959BFA7-A8C4-4E82-94EE-82EA7CDB3D26}">
    <text>3pm readings at WIlliamtown</text>
  </threadedComment>
  <threadedComment ref="X20" dT="2023-03-12T06:33:46.18" personId="{54C6A0ED-60BC-4151-ABBE-EEB6206E3EA1}" id="{CCEBF2D5-421D-45B5-9D3F-4510AE28FA41}">
    <text>3pm readings at WIlliamtown</text>
  </threadedComment>
  <threadedComment ref="S21" dT="2023-03-12T06:43:11.14" personId="{54C6A0ED-60BC-4151-ABBE-EEB6206E3EA1}" id="{3EDB7140-0DD3-4F89-BF4A-6BF373A8D5CE}">
    <text>Goulburn 9am</text>
  </threadedComment>
  <threadedComment ref="T21" dT="2023-03-12T06:43:11.14" personId="{54C6A0ED-60BC-4151-ABBE-EEB6206E3EA1}" id="{E7151EA3-A4A4-4F70-B942-A1A013A69A73}">
    <text>Goulburn 9am</text>
  </threadedComment>
  <threadedComment ref="U21" dT="2023-03-12T06:38:54.69" personId="{54C6A0ED-60BC-4151-ABBE-EEB6206E3EA1}" id="{85141E17-0BD2-4F3A-A290-841742CBB3AB}">
    <text>3pm at Horsley Park</text>
  </threadedComment>
  <threadedComment ref="V21" dT="2023-03-12T06:38:54.69" personId="{54C6A0ED-60BC-4151-ABBE-EEB6206E3EA1}" id="{D29FBB90-EF6B-4B5C-AFD0-4ED11A21B564}">
    <text>3pm at Horsley Park</text>
  </threadedComment>
  <threadedComment ref="W21" dT="2023-03-12T06:33:46.18" personId="{54C6A0ED-60BC-4151-ABBE-EEB6206E3EA1}" id="{1286DB8A-372F-4FE5-AF9B-AAAB0C5162F1}">
    <text>3pm readings at WIlliamtown</text>
  </threadedComment>
  <threadedComment ref="X21" dT="2023-03-12T06:33:46.18" personId="{54C6A0ED-60BC-4151-ABBE-EEB6206E3EA1}" id="{0C6EEC5D-3E3A-4F4E-A020-85FF8E4AC380}">
    <text>3pm readings at WIlliamtown</text>
  </threadedComment>
  <threadedComment ref="S22" dT="2023-03-12T06:41:10.37" personId="{54C6A0ED-60BC-4151-ABBE-EEB6206E3EA1}" id="{7D24FD2E-E0DF-4153-A51B-9581ED3E45F6}">
    <text>Tumbarumba 9am</text>
  </threadedComment>
  <threadedComment ref="T22" dT="2023-03-12T06:41:10.37" personId="{54C6A0ED-60BC-4151-ABBE-EEB6206E3EA1}" id="{986C3B5A-6047-40A6-959D-6D0DA17223E9}">
    <text>Tumbarumba 9am</text>
  </threadedComment>
  <threadedComment ref="U22" dT="2023-03-12T06:38:54.69" personId="{54C6A0ED-60BC-4151-ABBE-EEB6206E3EA1}" id="{AD513445-E6B7-43A9-95C7-305C08C0FD9F}">
    <text>3pm at Horsley Park</text>
  </threadedComment>
  <threadedComment ref="V22" dT="2023-03-12T06:38:54.69" personId="{54C6A0ED-60BC-4151-ABBE-EEB6206E3EA1}" id="{209F9CCB-7EA1-4187-866D-F1EFE1282E1B}">
    <text>3pm at Horsley Park</text>
  </threadedComment>
  <threadedComment ref="W22" dT="2023-03-12T06:33:46.18" personId="{54C6A0ED-60BC-4151-ABBE-EEB6206E3EA1}" id="{0A154A04-1E44-496B-A927-98806F4CB2EF}">
    <text>3pm readings at WIlliamtown</text>
  </threadedComment>
  <threadedComment ref="X22" dT="2023-03-12T06:33:46.18" personId="{54C6A0ED-60BC-4151-ABBE-EEB6206E3EA1}" id="{9968CC7B-22FF-49E9-8541-11A0230564AA}">
    <text>3pm readings at WIlliamtown</text>
  </threadedComment>
  <threadedComment ref="S23" dT="2023-03-12T06:41:10.37" personId="{54C6A0ED-60BC-4151-ABBE-EEB6206E3EA1}" id="{3EED51B2-F072-4F90-85AF-431B8C32D1FD}">
    <text>Tumbarumba 9am</text>
  </threadedComment>
  <threadedComment ref="T23" dT="2023-03-12T06:41:10.37" personId="{54C6A0ED-60BC-4151-ABBE-EEB6206E3EA1}" id="{01B078D7-0D96-47ED-AEA7-30DB9FF072A6}">
    <text>Tumbarumba 9am</text>
  </threadedComment>
  <threadedComment ref="U23" dT="2023-03-12T06:38:54.69" personId="{54C6A0ED-60BC-4151-ABBE-EEB6206E3EA1}" id="{939D8C37-DB89-4600-8A26-581E71C117F7}">
    <text>3pm at Horsley Park</text>
  </threadedComment>
  <threadedComment ref="V23" dT="2023-03-12T06:38:54.69" personId="{54C6A0ED-60BC-4151-ABBE-EEB6206E3EA1}" id="{382ABA18-90FF-451C-87F2-B9D553AF8AB9}">
    <text>3pm at Horsley Park</text>
  </threadedComment>
  <threadedComment ref="W23" dT="2023-03-12T06:33:46.18" personId="{54C6A0ED-60BC-4151-ABBE-EEB6206E3EA1}" id="{C48F0258-7D4B-427D-9798-003DB169E54C}">
    <text>3pm readings at WIlliamtown</text>
  </threadedComment>
  <threadedComment ref="X23" dT="2023-03-12T06:33:46.18" personId="{54C6A0ED-60BC-4151-ABBE-EEB6206E3EA1}" id="{22CFC2F1-3BE9-4505-87F7-F8EE9156F46D}">
    <text>3pm readings at WIlliamtown</text>
  </threadedComment>
  <threadedComment ref="S24" dT="2023-03-12T06:41:10.37" personId="{54C6A0ED-60BC-4151-ABBE-EEB6206E3EA1}" id="{B96AE763-BB82-43D7-A9BD-A9E8D45EBCD8}">
    <text>Tumbarumba 9am</text>
  </threadedComment>
  <threadedComment ref="T24" dT="2023-03-12T06:41:10.37" personId="{54C6A0ED-60BC-4151-ABBE-EEB6206E3EA1}" id="{0D7372FA-DD28-493D-8CDB-21E959F6F764}">
    <text>Tumbarumba 9am</text>
  </threadedComment>
  <threadedComment ref="U24" dT="2023-03-12T06:38:54.69" personId="{54C6A0ED-60BC-4151-ABBE-EEB6206E3EA1}" id="{BE287967-E9E4-40DF-8B1A-94A07658BCB8}">
    <text>3pm at Horsley Park</text>
  </threadedComment>
  <threadedComment ref="V24" dT="2023-03-12T06:38:54.69" personId="{54C6A0ED-60BC-4151-ABBE-EEB6206E3EA1}" id="{708C025D-8312-4467-9607-B5C2546C9D67}">
    <text>3pm at Horsley Park</text>
  </threadedComment>
  <threadedComment ref="W24" dT="2023-03-12T06:33:46.18" personId="{54C6A0ED-60BC-4151-ABBE-EEB6206E3EA1}" id="{FD46CEB4-4440-41BE-87BB-B33477ED409A}">
    <text>3pm readings at WIlliamtown</text>
  </threadedComment>
  <threadedComment ref="X24" dT="2023-03-12T06:33:46.18" personId="{54C6A0ED-60BC-4151-ABBE-EEB6206E3EA1}" id="{070ACF3B-A294-4D29-9B68-F1AB7F12CB8A}">
    <text>3pm readings at WIlliamtown</text>
  </threadedComment>
  <threadedComment ref="S25" dT="2023-03-12T06:41:10.37" personId="{54C6A0ED-60BC-4151-ABBE-EEB6206E3EA1}" id="{FA345240-A44B-4A63-9892-3240600CB25B}">
    <text>Tumbarumba 9am</text>
  </threadedComment>
  <threadedComment ref="T25" dT="2023-03-12T06:41:10.37" personId="{54C6A0ED-60BC-4151-ABBE-EEB6206E3EA1}" id="{4408B1CA-480C-470F-9611-0EBA55ECC809}">
    <text>Tumbarumba 9am</text>
  </threadedComment>
  <threadedComment ref="U25" dT="2023-03-12T06:38:54.69" personId="{54C6A0ED-60BC-4151-ABBE-EEB6206E3EA1}" id="{63E1682F-5F07-41B7-B4EA-09A987812E79}">
    <text>3pm at Horsley Park</text>
  </threadedComment>
  <threadedComment ref="V25" dT="2023-03-12T06:38:54.69" personId="{54C6A0ED-60BC-4151-ABBE-EEB6206E3EA1}" id="{5211A47B-3945-4557-8420-893FB65D2E55}">
    <text>3pm at Horsley Park</text>
  </threadedComment>
  <threadedComment ref="W25" dT="2023-03-12T06:33:46.18" personId="{54C6A0ED-60BC-4151-ABBE-EEB6206E3EA1}" id="{389C1253-507D-4B95-B56C-A9EDFCC608CF}">
    <text>3pm readings at WIlliamtown</text>
  </threadedComment>
  <threadedComment ref="X25" dT="2023-03-12T06:33:46.18" personId="{54C6A0ED-60BC-4151-ABBE-EEB6206E3EA1}" id="{0410F492-D6BC-47BE-8E3B-A773E06E0E09}">
    <text>3pm readings at WIlliamtown</text>
  </threadedComment>
  <threadedComment ref="S26" dT="2023-03-12T06:41:10.37" personId="{54C6A0ED-60BC-4151-ABBE-EEB6206E3EA1}" id="{AD36F8C7-B7B9-410E-9AD5-078A0727AFD5}">
    <text>Tumbarumba 9am</text>
  </threadedComment>
  <threadedComment ref="T26" dT="2023-03-12T06:41:10.37" personId="{54C6A0ED-60BC-4151-ABBE-EEB6206E3EA1}" id="{02CB7B40-906F-4550-B57D-38462E5E22AB}">
    <text>Tumbarumba 9am</text>
  </threadedComment>
  <threadedComment ref="U26" dT="2023-03-12T06:38:54.69" personId="{54C6A0ED-60BC-4151-ABBE-EEB6206E3EA1}" id="{0217A652-CF48-4F6D-9F6E-DCBE8700476E}">
    <text>3pm at Horsley Park</text>
  </threadedComment>
  <threadedComment ref="V26" dT="2023-03-12T06:38:54.69" personId="{54C6A0ED-60BC-4151-ABBE-EEB6206E3EA1}" id="{EC2FD7AB-03E1-4E4E-B5BD-1AD1D4B224E2}">
    <text>3pm at Horsley Park</text>
  </threadedComment>
  <threadedComment ref="W26" dT="2023-03-12T06:33:46.18" personId="{54C6A0ED-60BC-4151-ABBE-EEB6206E3EA1}" id="{61D9AFB0-22DC-4098-8CA4-1BBE05B1DDEB}">
    <text>3pm readings at WIlliamtown</text>
  </threadedComment>
  <threadedComment ref="X26" dT="2023-03-12T06:33:46.18" personId="{54C6A0ED-60BC-4151-ABBE-EEB6206E3EA1}" id="{B21B1777-8C24-452F-B516-E28CEA1BC2C5}">
    <text>3pm readings at WIlliamtown</text>
  </threadedComment>
  <threadedComment ref="S27" dT="2023-03-12T06:41:10.37" personId="{54C6A0ED-60BC-4151-ABBE-EEB6206E3EA1}" id="{07B2AD53-4B38-451A-A94B-87880D72475C}">
    <text>Tumbarumba 9am</text>
  </threadedComment>
  <threadedComment ref="T27" dT="2023-03-12T06:41:10.37" personId="{54C6A0ED-60BC-4151-ABBE-EEB6206E3EA1}" id="{4BBB6B53-0A25-4E09-A8FC-B4142A923E20}">
    <text>Tumbarumba 9am</text>
  </threadedComment>
  <threadedComment ref="U27" dT="2023-03-12T06:38:54.69" personId="{54C6A0ED-60BC-4151-ABBE-EEB6206E3EA1}" id="{F90B051D-3ACF-40F2-B5A7-E9CED0ADCB1E}">
    <text>3pm at Horsley Park</text>
  </threadedComment>
  <threadedComment ref="V27" dT="2023-03-12T06:38:54.69" personId="{54C6A0ED-60BC-4151-ABBE-EEB6206E3EA1}" id="{E78919CD-4804-43ED-B7F7-BE5C5F275C61}">
    <text>3pm at Horsley Park</text>
  </threadedComment>
  <threadedComment ref="W27" dT="2023-03-12T06:33:46.18" personId="{54C6A0ED-60BC-4151-ABBE-EEB6206E3EA1}" id="{CAF170A1-9991-4A08-A8ED-3F95D52FEB49}">
    <text>3pm readings at WIlliamtown</text>
  </threadedComment>
  <threadedComment ref="X27" dT="2023-03-12T06:33:46.18" personId="{54C6A0ED-60BC-4151-ABBE-EEB6206E3EA1}" id="{F7557018-98D0-45EF-9700-0BA3F5745098}">
    <text>3pm readings at WIlliamtown</text>
  </threadedComment>
  <threadedComment ref="S28" dT="2023-03-12T06:41:10.37" personId="{54C6A0ED-60BC-4151-ABBE-EEB6206E3EA1}" id="{3A8BF979-A92D-4667-B91E-312CAA7DCD07}">
    <text>Tumbarumba 9am</text>
  </threadedComment>
  <threadedComment ref="T28" dT="2023-03-12T06:41:10.37" personId="{54C6A0ED-60BC-4151-ABBE-EEB6206E3EA1}" id="{FAC0A13B-3E6C-4034-8FAC-7396A6FDE93B}">
    <text>Tumbarumba 9am</text>
  </threadedComment>
  <threadedComment ref="U28" dT="2023-03-12T06:38:54.69" personId="{54C6A0ED-60BC-4151-ABBE-EEB6206E3EA1}" id="{F30694D4-8B9F-450E-AAE2-5564A6D20528}">
    <text>3pm at Horsley Park</text>
  </threadedComment>
  <threadedComment ref="V28" dT="2023-03-12T06:38:54.69" personId="{54C6A0ED-60BC-4151-ABBE-EEB6206E3EA1}" id="{11C97D21-BA46-42CD-93CA-C87502128CFA}">
    <text>3pm at Horsley Park</text>
  </threadedComment>
  <threadedComment ref="W28" dT="2023-03-12T06:33:46.18" personId="{54C6A0ED-60BC-4151-ABBE-EEB6206E3EA1}" id="{7899C8E5-DA5D-4882-A134-C9A882D8273B}">
    <text>3pm readings at WIlliamtown</text>
  </threadedComment>
  <threadedComment ref="X28" dT="2023-03-12T06:33:46.18" personId="{54C6A0ED-60BC-4151-ABBE-EEB6206E3EA1}" id="{902CB89C-C165-4D68-B99D-96ADBBD4DE3B}">
    <text>3pm readings at WIlliamtown</text>
  </threadedComment>
  <threadedComment ref="S29" dT="2023-03-12T06:41:10.37" personId="{54C6A0ED-60BC-4151-ABBE-EEB6206E3EA1}" id="{35D28D4B-DB22-4F39-8B74-2F9174D506C4}">
    <text>Tumbarumba 9am</text>
  </threadedComment>
  <threadedComment ref="T29" dT="2023-03-12T06:41:10.37" personId="{54C6A0ED-60BC-4151-ABBE-EEB6206E3EA1}" id="{6F9874A1-BAAD-4A75-98A5-42BBDE461AC3}">
    <text>Tumbarumba 9am</text>
  </threadedComment>
  <threadedComment ref="U29" dT="2023-03-12T06:38:54.69" personId="{54C6A0ED-60BC-4151-ABBE-EEB6206E3EA1}" id="{AC3F7372-F2D2-488E-BCFB-19D832203CF9}">
    <text>3pm at Horsley Park</text>
  </threadedComment>
  <threadedComment ref="V29" dT="2023-03-12T06:38:54.69" personId="{54C6A0ED-60BC-4151-ABBE-EEB6206E3EA1}" id="{C6C1F779-BFA6-49A5-B413-BA9E09B4DBE0}">
    <text>3pm at Horsley Park</text>
  </threadedComment>
  <threadedComment ref="W29" dT="2023-03-12T06:33:46.18" personId="{54C6A0ED-60BC-4151-ABBE-EEB6206E3EA1}" id="{40AF39CC-62E6-4F79-906A-25C7A32FBCCD}">
    <text>3pm readings at WIlliamtown</text>
  </threadedComment>
  <threadedComment ref="X29" dT="2023-03-12T06:33:46.18" personId="{54C6A0ED-60BC-4151-ABBE-EEB6206E3EA1}" id="{6877C675-8241-4C62-A609-18300214F20D}">
    <text>3pm readings at WIlliamtown</text>
  </threadedComment>
  <threadedComment ref="S30" dT="2023-03-12T06:41:10.37" personId="{54C6A0ED-60BC-4151-ABBE-EEB6206E3EA1}" id="{214D17DF-C4D7-4FB0-B831-B638A236132F}">
    <text>Tumbarumba 9am</text>
  </threadedComment>
  <threadedComment ref="T30" dT="2023-03-12T06:41:10.37" personId="{54C6A0ED-60BC-4151-ABBE-EEB6206E3EA1}" id="{7A678C2E-463F-478D-A25E-7DD0D4608044}">
    <text>Tumbarumba 9am</text>
  </threadedComment>
  <threadedComment ref="U30" dT="2023-03-12T06:38:54.69" personId="{54C6A0ED-60BC-4151-ABBE-EEB6206E3EA1}" id="{F6363A04-D309-44E4-837C-0E0EBA47781A}">
    <text>3pm at Horsley Park</text>
  </threadedComment>
  <threadedComment ref="V30" dT="2023-03-12T06:38:54.69" personId="{54C6A0ED-60BC-4151-ABBE-EEB6206E3EA1}" id="{4509AB60-E8F9-4193-9FBF-75E7A9A9AC70}">
    <text>3pm at Horsley Park</text>
  </threadedComment>
  <threadedComment ref="W30" dT="2023-03-12T06:33:46.18" personId="{54C6A0ED-60BC-4151-ABBE-EEB6206E3EA1}" id="{08D2C671-AE56-4B83-AC61-CC50565471FE}">
    <text>3pm readings at WIlliamtown</text>
  </threadedComment>
  <threadedComment ref="X30" dT="2023-03-12T06:33:46.18" personId="{54C6A0ED-60BC-4151-ABBE-EEB6206E3EA1}" id="{E5387610-7D3A-4B18-9B4A-3C295999DEA3}">
    <text>3pm readings at WIlliamtown</text>
  </threadedComment>
  <threadedComment ref="S31" dT="2023-03-12T06:41:10.37" personId="{54C6A0ED-60BC-4151-ABBE-EEB6206E3EA1}" id="{BC97F835-5773-4FBF-8D87-41E6FC515FF1}">
    <text>Tumbarumba 9am</text>
  </threadedComment>
  <threadedComment ref="T31" dT="2023-03-12T06:41:10.37" personId="{54C6A0ED-60BC-4151-ABBE-EEB6206E3EA1}" id="{34A29467-C9BF-4664-BD65-546910DD2DA0}">
    <text>Tumbarumba 9am</text>
  </threadedComment>
  <threadedComment ref="U31" dT="2023-03-12T06:38:54.69" personId="{54C6A0ED-60BC-4151-ABBE-EEB6206E3EA1}" id="{67B33C7C-605C-4C82-9E76-5AE4FF02772E}">
    <text>3pm at Horsley Park</text>
  </threadedComment>
  <threadedComment ref="V31" dT="2023-03-12T06:38:54.69" personId="{54C6A0ED-60BC-4151-ABBE-EEB6206E3EA1}" id="{CB48D7F1-3CCA-4E33-BFCA-CBE4A5EEBF4B}">
    <text>3pm at Horsley Park</text>
  </threadedComment>
  <threadedComment ref="W31" dT="2023-03-12T06:33:46.18" personId="{54C6A0ED-60BC-4151-ABBE-EEB6206E3EA1}" id="{4A28E450-FB6B-43A7-9C45-BA968B01592B}">
    <text>3pm readings at WIlliamtown</text>
  </threadedComment>
  <threadedComment ref="X31" dT="2023-03-12T06:33:46.18" personId="{54C6A0ED-60BC-4151-ABBE-EEB6206E3EA1}" id="{76966312-8993-42B7-9526-FCF3F3016E9A}">
    <text>3pm readings at WIlliamtown</text>
  </threadedComment>
  <threadedComment ref="S32" dT="2023-03-12T06:41:10.37" personId="{54C6A0ED-60BC-4151-ABBE-EEB6206E3EA1}" id="{CA39592B-F263-4298-BF7D-AA3B7E370F8E}">
    <text>Tumbarumba 9am</text>
  </threadedComment>
  <threadedComment ref="T32" dT="2023-03-12T06:41:10.37" personId="{54C6A0ED-60BC-4151-ABBE-EEB6206E3EA1}" id="{9AEAB622-22B5-49DC-85EF-6FD9D6EAD8A0}">
    <text>Tumbarumba 9am</text>
  </threadedComment>
  <threadedComment ref="U32" dT="2023-03-12T06:38:54.69" personId="{54C6A0ED-60BC-4151-ABBE-EEB6206E3EA1}" id="{1B16FADF-5238-4D00-A812-D6F08D810D63}">
    <text>3pm at Horsley Park</text>
  </threadedComment>
  <threadedComment ref="V32" dT="2023-03-12T06:38:54.69" personId="{54C6A0ED-60BC-4151-ABBE-EEB6206E3EA1}" id="{BDD6B86D-4936-49FA-BACE-116CBA0D4B8D}">
    <text>3pm at Horsley Park</text>
  </threadedComment>
  <threadedComment ref="W32" dT="2023-03-12T06:33:46.18" personId="{54C6A0ED-60BC-4151-ABBE-EEB6206E3EA1}" id="{F6ADA165-0F70-4503-BD6F-10A005271F82}">
    <text>3pm readings at WIlliamtown</text>
  </threadedComment>
  <threadedComment ref="X32" dT="2023-03-12T06:33:46.18" personId="{54C6A0ED-60BC-4151-ABBE-EEB6206E3EA1}" id="{032BB1E1-4079-43BF-8156-0353933E1C26}">
    <text>3pm readings at WIlliamtown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2" dT="2022-12-03T06:10:26.96" personId="{54C6A0ED-60BC-4151-ABBE-EEB6206E3EA1}" id="{020C0AB0-51A1-47EF-A3B2-015D9495C6E4}">
    <text>check notes - both TPR and US times recorded</text>
  </threadedComment>
  <threadedComment ref="S2" dT="2024-06-29T20:26:13.21" personId="{633282A0-9AB3-46B5-8130-049BB838D157}" id="{0E5E8148-9CF3-45E1-98F0-9510920DB1AD}">
    <text>From t2 (ie. all our trips) fed after T1 data obtained</text>
  </threadedComment>
  <threadedComment ref="X5" dT="2023-03-14T02:48:25.03" personId="{54C6A0ED-60BC-4151-ABBE-EEB6206E3EA1}" id="{022EE9A5-2E8E-4EAD-9B3D-E210BD74C6D2}">
    <text>gassy</text>
  </threadedComment>
  <threadedComment ref="AR11" dT="2022-12-03T07:01:32.24" personId="{54C6A0ED-60BC-4151-ABBE-EEB6206E3EA1}" id="{50DDFCBC-D491-4571-A5D0-C854C2E5E1A3}">
    <text>A+ (ok, but not 'eager') - windsucking</text>
  </threadedComment>
  <threadedComment ref="AV11" dT="2023-03-14T01:10:33.05" personId="{54C6A0ED-60BC-4151-ABBE-EEB6206E3EA1}" id="{F8F50484-2C87-4C3B-9718-C1365BA4629E}">
    <text>blood for CBC</text>
  </threadedComment>
  <threadedComment ref="CD11" dT="2024-06-29T20:47:17.44" personId="{633282A0-9AB3-46B5-8130-049BB838D157}" id="{76BAA346-A8AD-47D2-8B11-DC9C366CFAE8}">
    <text>faeces passed on offloading</text>
  </threadedComment>
  <threadedComment ref="X14" dT="2022-12-03T06:02:16.18" personId="{54C6A0ED-60BC-4151-ABBE-EEB6206E3EA1}" id="{CD40A33E-A287-4FDF-89B3-5F1E3A151742}">
    <text>3 in 1 min at 17:30 after being fed</text>
  </threadedComment>
  <threadedComment ref="BK15" dT="2023-03-14T01:14:21.89" personId="{54C6A0ED-60BC-4151-ABBE-EEB6206E3EA1}" id="{AC88A74B-F01D-4CB7-AF16-EB86070E1F4A}">
    <text>caecal gas cap?</text>
  </threadedComment>
  <threadedComment ref="AO16" dT="2023-03-13T07:10:37.31" personId="{54C6A0ED-60BC-4151-ABBE-EEB6206E3EA1}" id="{B11AC5F9-2B1B-42AF-8998-638AB3BD0C82}">
    <text>estimate from record</text>
  </threadedComment>
  <threadedComment ref="AO17" dT="2023-03-13T07:10:37.31" personId="{54C6A0ED-60BC-4151-ABBE-EEB6206E3EA1}" id="{0B3FD9C3-92FE-499D-A0C9-E0081341EE26}">
    <text>estimate from record</text>
  </threadedComment>
  <threadedComment ref="AO18" dT="2023-03-13T07:10:37.31" personId="{54C6A0ED-60BC-4151-ABBE-EEB6206E3EA1}" id="{0A8D16CD-4075-4850-A03A-DA8D40378CE6}">
    <text>estimate from record</text>
  </threadedComment>
  <threadedComment ref="K19" dT="2023-03-13T09:35:23.55" personId="{54C6A0ED-60BC-4151-ABBE-EEB6206E3EA1}" id="{71EBF486-F605-46CC-887E-131D92F67108}">
    <text>quie damp/dirty looking both flanks and lateral thorax bilaterally</text>
  </threadedComment>
  <threadedComment ref="AB19" dT="2023-03-16T22:40:13.98" personId="{54C6A0ED-60BC-4151-ABBE-EEB6206E3EA1}" id="{E4E74EA6-FEF8-4FC3-B4AE-FD712B6EA8A5}">
    <text>cineloops do not seem to have recorded appropriately - no CAEC window recorded</text>
  </threadedComment>
  <threadedComment ref="AD19" dT="2023-03-13T09:41:02.99" personId="{54C6A0ED-60BC-4151-ABBE-EEB6206E3EA1}" id="{069F103F-CEEF-41E3-84B9-EAAEC783536F}">
    <text>hard to viz duod; large amt intra-abdo fat</text>
  </threadedComment>
  <threadedComment ref="AO19" dT="2023-03-13T07:10:37.31" personId="{54C6A0ED-60BC-4151-ABBE-EEB6206E3EA1}" id="{433EC0D6-30E9-48B2-B530-A436FF825BF6}">
    <text>estimate from record</text>
  </threadedComment>
  <threadedComment ref="BP19" dT="2023-03-13T09:40:46.08" personId="{54C6A0ED-60BC-4151-ABBE-EEB6206E3EA1}" id="{5517D495-8843-4E44-BDA2-59F93EA4D72A}">
    <text>hard to viz duod; large amt intra-abdo fat</text>
  </threadedComment>
  <threadedComment ref="K20" dT="2023-03-13T09:43:01.41" personId="{54C6A0ED-60BC-4151-ABBE-EEB6206E3EA1}" id="{A9FDE105-5C93-41DA-A18F-4A139B0C19DB}">
    <text>and worse after arrvial</text>
  </threadedComment>
  <threadedComment ref="AO20" dT="2023-03-13T07:10:37.31" personId="{54C6A0ED-60BC-4151-ABBE-EEB6206E3EA1}" id="{020F1AB5-184A-4F08-80A0-785C3BFF4F86}">
    <text>estimate from record</text>
  </threadedComment>
  <threadedComment ref="K21" dT="2023-03-13T09:49:35.29" personId="{54C6A0ED-60BC-4151-ABBE-EEB6206E3EA1}" id="{A00E8137-6580-433F-B7EC-D90384C94A93}">
    <text>flank</text>
  </threadedComment>
  <threadedComment ref="AO21" dT="2023-03-13T07:10:37.31" personId="{54C6A0ED-60BC-4151-ABBE-EEB6206E3EA1}" id="{80708B41-654C-4DBB-A815-F198F4B9CB94}">
    <text>estimate from record</text>
  </threadedComment>
  <threadedComment ref="AB22" dT="2023-03-13T02:02:55.72" personId="{54C6A0ED-60BC-4151-ABBE-EEB6206E3EA1}" id="{A7304684-A06D-4610-A244-7DE390869AB2}">
    <text>Check images - there seems to be a mix up wqith 034....</text>
  </threadedComment>
  <threadedComment ref="BW22" dT="2023-03-13T02:05:58.39" personId="{54C6A0ED-60BC-4151-ABBE-EEB6206E3EA1}" id="{4D646C06-89D8-41BB-9200-B8F8A7AF211F}">
    <text>check COLN and JEJM windows are correctly labelled; diff to viz JJ</text>
  </threadedComment>
  <threadedComment ref="CB23" dT="2023-03-13T02:17:07.91" personId="{54C6A0ED-60BC-4151-ABBE-EEB6206E3EA1}" id="{8CDDA4FB-A413-40FA-A093-60F3B9D8C17A}">
    <text>Scattered, passed ~18:00</text>
  </threadedComment>
  <threadedComment ref="K25" dT="2023-03-12T08:26:51.19" personId="{54C6A0ED-60BC-4151-ABBE-EEB6206E3EA1}" id="{60DBEA88-56B6-4C4D-83BD-2AF10E52590E}">
    <text>Sweat on shoulder</text>
  </threadedComment>
  <threadedComment ref="M25" dT="2023-03-12T08:36:03.76" personId="{54C6A0ED-60BC-4151-ABBE-EEB6206E3EA1}" id="{B52E0B1B-E5D5-4C84-A494-C608ED5B6FDF}">
    <text>44 bpm during US exam</text>
  </threadedComment>
  <threadedComment ref="X25" dT="2023-03-12T08:28:50.40" personId="{54C6A0ED-60BC-4151-ABBE-EEB6206E3EA1}" id="{EDDCCF19-EB70-4062-880F-945AA4AF7D3E}">
    <text>counted over 60s and x2 (to save time)</text>
  </threadedComment>
  <threadedComment ref="AR25" dT="2023-03-12T08:49:48.88" personId="{54C6A0ED-60BC-4151-ABBE-EEB6206E3EA1}" id="{8CFDD2C3-FCB6-4E56-8466-268D15D9244E}">
    <text>had eaten biscuit of hay by 17:10</text>
  </threadedComment>
  <threadedComment ref="BK25" dT="2023-03-12T08:28:50.40" personId="{54C6A0ED-60BC-4151-ABBE-EEB6206E3EA1}" id="{FCB33057-52C6-4644-BAB4-59ADA01C3652}">
    <text>counted over 60s and x2 (to save time)</text>
  </threadedComment>
  <threadedComment ref="K26" dT="2023-03-12T08:50:46.81" personId="{54C6A0ED-60BC-4151-ABBE-EEB6206E3EA1}" id="{1A712322-DCAE-444E-B249-5623AFAA22F6}">
    <text>elbow and flank</text>
  </threadedComment>
  <threadedComment ref="X26" dT="2023-03-12T08:28:50.40" personId="{54C6A0ED-60BC-4151-ABBE-EEB6206E3EA1}" id="{751F0D28-0597-41B5-A659-C58A8F6A23D6}">
    <text>counted over 60s and x2 (to save time)</text>
  </threadedComment>
  <threadedComment ref="AS26" dT="2023-03-12T08:54:03.40" personId="{54C6A0ED-60BC-4151-ABBE-EEB6206E3EA1}" id="{003960F4-BDBB-4D97-80FC-10CE900510F1}">
    <text>1/2 bucket gone by 14:40</text>
  </threadedComment>
  <threadedComment ref="BZ26" dT="2024-07-01T20:15:29.43" personId="{633282A0-9AB3-46B5-8130-049BB838D157}" id="{096B4DB1-54C3-4007-9AF6-561A35951522}">
    <text>See comment column BP</text>
  </threadedComment>
  <threadedComment ref="K27" dT="2023-03-12T08:58:07.41" personId="{54C6A0ED-60BC-4151-ABBE-EEB6206E3EA1}" id="{5ADE8CDF-EC38-4FB2-960C-8B5B2D09AAC9}">
    <text>sweat under mane</text>
  </threadedComment>
  <threadedComment ref="X27" dT="2023-03-12T08:28:50.40" personId="{54C6A0ED-60BC-4151-ABBE-EEB6206E3EA1}" id="{355CAC7E-3E00-4A60-BDF2-CC24AA79AC10}">
    <text>counted over 60s and x2 (to save time)</text>
  </threadedComment>
  <threadedComment ref="BK27" dT="2023-03-12T08:28:50.40" personId="{54C6A0ED-60BC-4151-ABBE-EEB6206E3EA1}" id="{DBA4FAD4-0204-4BE7-90BC-584F2F402984}">
    <text>counted over 60s and x2 (to save time)</text>
  </threadedComment>
  <threadedComment ref="CB27" dT="2023-03-12T09:41:58.41" personId="{54C6A0ED-60BC-4151-ABBE-EEB6206E3EA1}" id="{45D5C596-6F9E-4781-B35F-AEA2C8154C35}">
    <text>photo 16:29</text>
  </threadedComment>
  <threadedComment ref="X28" dT="2023-03-12T08:28:50.40" personId="{54C6A0ED-60BC-4151-ABBE-EEB6206E3EA1}" id="{973FCD88-FD2B-4E45-AB0D-145697F2141A}">
    <text>counted over 60s and x2 (to save time)</text>
  </threadedComment>
  <threadedComment ref="AO28" dT="2023-03-12T21:34:55.11" personId="{54C6A0ED-60BC-4151-ABBE-EEB6206E3EA1}" id="{BA36E528-944D-4F63-A664-948E557A90FF}">
    <text>incorrectly recorded as 17:50</text>
  </threadedComment>
  <threadedComment ref="BK28" dT="2023-03-12T08:28:50.40" personId="{54C6A0ED-60BC-4151-ABBE-EEB6206E3EA1}" id="{D5FD881B-F3FB-4D90-83AD-A1429738A168}">
    <text>counted over 60s and x2 (to save time)</text>
  </threadedComment>
  <threadedComment ref="CB28" dT="2023-03-12T09:41:58.41" personId="{54C6A0ED-60BC-4151-ABBE-EEB6206E3EA1}" id="{B91D3CAC-476A-4FCB-A761-739925C4ED9D}">
    <text>photo 16:50</text>
  </threadedComment>
  <threadedComment ref="M29" dT="2023-03-12T21:44:01.49" personId="{54C6A0ED-60BC-4151-ABBE-EEB6206E3EA1}" id="{F95AED97-BE97-471A-B7A6-C70F90EE2183}">
    <text>RR=32bpm during US</text>
  </threadedComment>
  <threadedComment ref="X29" dT="2023-03-12T08:28:50.40" personId="{54C6A0ED-60BC-4151-ABBE-EEB6206E3EA1}" id="{BA82DD46-B84D-4696-A125-A962E0896FF0}">
    <text>counted over 60s and x2 (to save time)</text>
  </threadedComment>
  <threadedComment ref="AD29" dT="2023-03-12T21:47:10.31" personId="{54C6A0ED-60BC-4151-ABBE-EEB6206E3EA1}" id="{A5C37C60-2ADB-4389-A4DC-D459E6408199}">
    <text>check US numbers - ground glass US appearance - incorrect data entry on sheet</text>
  </threadedComment>
  <threadedComment ref="BK29" dT="2023-03-12T08:28:50.40" personId="{54C6A0ED-60BC-4151-ABBE-EEB6206E3EA1}" id="{02AF36BE-3895-44AE-9AA7-D567D41BFFBB}">
    <text>counted over 60s and x2 (to save time)</text>
  </threadedComment>
  <threadedComment ref="K30" dT="2023-03-13T00:13:36.29" personId="{54C6A0ED-60BC-4151-ABBE-EEB6206E3EA1}" id="{050CDE72-97EB-40E2-91D9-1C4E9AF81A62}">
    <text>sweat under mane</text>
  </threadedComment>
  <threadedComment ref="L30" dT="2023-03-13T00:14:15.08" personId="{54C6A0ED-60BC-4151-ABBE-EEB6206E3EA1}" id="{D3BF954C-8862-4C36-8038-8AA9B1102C94}">
    <text>sl irreg at beginning of ausc</text>
  </threadedComment>
  <threadedComment ref="X30" dT="2023-03-12T08:28:50.40" personId="{54C6A0ED-60BC-4151-ABBE-EEB6206E3EA1}" id="{26CB9145-9DE6-4D9C-8930-3CEF39658F93}">
    <text>counted over 60s and x2 (to save time)</text>
  </threadedComment>
  <threadedComment ref="BK30" dT="2023-03-12T08:28:50.40" personId="{54C6A0ED-60BC-4151-ABBE-EEB6206E3EA1}" id="{B30DE298-576C-4F1D-B231-30C83F4F0699}">
    <text>counted over 60s and x2 (to save time)</text>
  </threadedComment>
  <threadedComment ref="K31" dT="2023-03-13T00:19:28.78" personId="{54C6A0ED-60BC-4151-ABBE-EEB6206E3EA1}" id="{80956541-B0D9-4F39-8D7F-9EB22E0D43F6}">
    <text>sweating more extensive and more obvious than other horses (photo)</text>
  </threadedComment>
  <threadedComment ref="X31" dT="2023-03-12T08:28:50.40" personId="{54C6A0ED-60BC-4151-ABBE-EEB6206E3EA1}" id="{D0E76E48-781E-411A-95ED-301A878B99AD}">
    <text>counted over 60s and x2 (to save time)</text>
  </threadedComment>
  <threadedComment ref="BK31" dT="2023-03-12T08:28:50.40" personId="{54C6A0ED-60BC-4151-ABBE-EEB6206E3EA1}" id="{CB4DFCF0-663B-4820-800C-9EEDC4FC09D2}">
    <text>counted over 60s and x2 (to save time)</text>
  </threadedComment>
  <threadedComment ref="K32" dT="2023-03-13T00:27:13.73" personId="{54C6A0ED-60BC-4151-ABBE-EEB6206E3EA1}" id="{6B1DDEC2-2AE4-4AC1-BC54-C153CA9ABEAE}">
    <text>sweating under elbow? - photo?</text>
  </threadedComment>
  <threadedComment ref="M32" dT="2023-03-13T00:29:57.81" personId="{54C6A0ED-60BC-4151-ABBE-EEB6206E3EA1}" id="{03BF73F2-08C1-4B36-8867-75443DBDE8C8}">
    <text>RR=28bpm during US at T1</text>
  </threadedComment>
  <threadedComment ref="X32" dT="2023-03-12T08:28:50.40" personId="{54C6A0ED-60BC-4151-ABBE-EEB6206E3EA1}" id="{E89A7AEC-3E50-4717-8C13-08C3AB560C1E}">
    <text>counted over 60s and x2 (to save time)</text>
  </threadedComment>
  <threadedComment ref="BK32" dT="2023-03-12T08:28:50.40" personId="{54C6A0ED-60BC-4151-ABBE-EEB6206E3EA1}" id="{8639D4CE-21B2-47CE-8BF3-B67ED43D2837}">
    <text>counted over 60s and x2 (to save time)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846F9-5C3D-46EC-BB46-9B35162071B8}">
  <dimension ref="A1:AL78"/>
  <sheetViews>
    <sheetView tabSelected="1" zoomScale="85" zoomScaleNormal="85" workbookViewId="0">
      <pane ySplit="6" topLeftCell="A7" activePane="bottomLeft" state="frozen"/>
      <selection pane="bottomLeft" activeCell="AE30" sqref="AE30"/>
    </sheetView>
  </sheetViews>
  <sheetFormatPr defaultRowHeight="14" x14ac:dyDescent="0.3"/>
  <cols>
    <col min="1" max="1" width="13.1796875" style="87" customWidth="1"/>
    <col min="2" max="30" width="8.7265625" style="87"/>
    <col min="31" max="31" width="9.26953125" style="87" customWidth="1"/>
    <col min="32" max="16384" width="8.7265625" style="87"/>
  </cols>
  <sheetData>
    <row r="1" spans="1:38" ht="42" customHeight="1" x14ac:dyDescent="0.3">
      <c r="A1" s="95" t="s">
        <v>383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86"/>
      <c r="AG1" s="86"/>
      <c r="AH1" s="86"/>
      <c r="AI1" s="86"/>
      <c r="AJ1" s="86"/>
      <c r="AK1" s="86"/>
      <c r="AL1" s="86"/>
    </row>
    <row r="2" spans="1:38" x14ac:dyDescent="0.3">
      <c r="A2" s="88" t="s">
        <v>384</v>
      </c>
      <c r="B2" s="88" t="s">
        <v>65</v>
      </c>
      <c r="C2" s="88" t="s">
        <v>64</v>
      </c>
      <c r="D2" s="88" t="s">
        <v>70</v>
      </c>
      <c r="E2" s="88" t="s">
        <v>69</v>
      </c>
      <c r="F2" s="88" t="s">
        <v>91</v>
      </c>
      <c r="G2" s="88" t="s">
        <v>89</v>
      </c>
      <c r="H2" s="88" t="s">
        <v>87</v>
      </c>
      <c r="I2" s="88" t="s">
        <v>71</v>
      </c>
      <c r="J2" s="88" t="s">
        <v>85</v>
      </c>
      <c r="K2" s="88" t="s">
        <v>83</v>
      </c>
      <c r="L2" s="88" t="s">
        <v>81</v>
      </c>
      <c r="M2" s="88" t="s">
        <v>72</v>
      </c>
      <c r="N2" s="88" t="s">
        <v>78</v>
      </c>
      <c r="O2" s="88" t="s">
        <v>76</v>
      </c>
      <c r="P2" s="88" t="s">
        <v>90</v>
      </c>
      <c r="Q2" s="88" t="s">
        <v>88</v>
      </c>
      <c r="R2" s="88" t="s">
        <v>84</v>
      </c>
      <c r="S2" s="88" t="s">
        <v>82</v>
      </c>
      <c r="T2" s="88" t="s">
        <v>80</v>
      </c>
      <c r="U2" s="88" t="s">
        <v>75</v>
      </c>
      <c r="V2" s="88" t="s">
        <v>73</v>
      </c>
      <c r="W2" s="88" t="s">
        <v>93</v>
      </c>
      <c r="X2" s="88" t="s">
        <v>94</v>
      </c>
      <c r="Y2" s="88" t="s">
        <v>95</v>
      </c>
      <c r="Z2" s="88" t="s">
        <v>96</v>
      </c>
      <c r="AA2" s="88" t="s">
        <v>97</v>
      </c>
      <c r="AB2" s="88" t="s">
        <v>98</v>
      </c>
      <c r="AC2" s="88" t="s">
        <v>99</v>
      </c>
      <c r="AD2" s="88" t="s">
        <v>100</v>
      </c>
      <c r="AE2" s="88" t="s">
        <v>101</v>
      </c>
      <c r="AF2" s="86"/>
      <c r="AG2" s="86"/>
      <c r="AH2" s="86"/>
      <c r="AI2" s="86"/>
      <c r="AJ2" s="86"/>
      <c r="AK2" s="86"/>
      <c r="AL2" s="86"/>
    </row>
    <row r="3" spans="1:38" x14ac:dyDescent="0.3">
      <c r="A3" s="88" t="s">
        <v>385</v>
      </c>
      <c r="B3" s="88" t="s">
        <v>335</v>
      </c>
      <c r="C3" s="88" t="s">
        <v>336</v>
      </c>
      <c r="D3" s="88" t="s">
        <v>337</v>
      </c>
      <c r="E3" s="88" t="s">
        <v>338</v>
      </c>
      <c r="F3" s="88" t="s">
        <v>339</v>
      </c>
      <c r="G3" s="88" t="s">
        <v>340</v>
      </c>
      <c r="H3" s="88" t="s">
        <v>341</v>
      </c>
      <c r="I3" s="88" t="s">
        <v>342</v>
      </c>
      <c r="J3" s="88" t="s">
        <v>343</v>
      </c>
      <c r="K3" s="88" t="s">
        <v>344</v>
      </c>
      <c r="L3" s="88" t="s">
        <v>345</v>
      </c>
      <c r="M3" s="88" t="s">
        <v>346</v>
      </c>
      <c r="N3" s="88" t="s">
        <v>347</v>
      </c>
      <c r="O3" s="88" t="s">
        <v>348</v>
      </c>
      <c r="P3" s="88" t="s">
        <v>349</v>
      </c>
      <c r="Q3" s="88" t="s">
        <v>350</v>
      </c>
      <c r="R3" s="88" t="s">
        <v>351</v>
      </c>
      <c r="S3" s="88" t="s">
        <v>352</v>
      </c>
      <c r="T3" s="88" t="s">
        <v>353</v>
      </c>
      <c r="U3" s="88" t="s">
        <v>354</v>
      </c>
      <c r="V3" s="88" t="s">
        <v>355</v>
      </c>
      <c r="W3" s="88" t="s">
        <v>356</v>
      </c>
      <c r="X3" s="88" t="s">
        <v>357</v>
      </c>
      <c r="Y3" s="88" t="s">
        <v>358</v>
      </c>
      <c r="Z3" s="88" t="s">
        <v>359</v>
      </c>
      <c r="AA3" s="88" t="s">
        <v>360</v>
      </c>
      <c r="AB3" s="88" t="s">
        <v>361</v>
      </c>
      <c r="AC3" s="88" t="s">
        <v>362</v>
      </c>
      <c r="AD3" s="88" t="s">
        <v>363</v>
      </c>
      <c r="AE3" s="88" t="s">
        <v>364</v>
      </c>
      <c r="AF3" s="86"/>
      <c r="AG3" s="86"/>
      <c r="AH3" s="86"/>
      <c r="AI3" s="86"/>
      <c r="AJ3" s="86"/>
      <c r="AK3" s="86"/>
      <c r="AL3" s="86"/>
    </row>
    <row r="4" spans="1:38" ht="38" x14ac:dyDescent="0.3">
      <c r="A4" s="88" t="s">
        <v>386</v>
      </c>
      <c r="B4" s="89" t="s">
        <v>387</v>
      </c>
      <c r="C4" s="89" t="s">
        <v>388</v>
      </c>
      <c r="D4" s="89" t="s">
        <v>389</v>
      </c>
      <c r="E4" s="89" t="s">
        <v>390</v>
      </c>
      <c r="F4" s="89" t="s">
        <v>391</v>
      </c>
      <c r="G4" s="89" t="s">
        <v>392</v>
      </c>
      <c r="H4" s="89" t="s">
        <v>393</v>
      </c>
      <c r="I4" s="89" t="s">
        <v>394</v>
      </c>
      <c r="J4" s="89" t="s">
        <v>395</v>
      </c>
      <c r="K4" s="89" t="s">
        <v>393</v>
      </c>
      <c r="L4" s="89" t="s">
        <v>396</v>
      </c>
      <c r="M4" s="89" t="s">
        <v>397</v>
      </c>
      <c r="N4" s="89" t="s">
        <v>398</v>
      </c>
      <c r="O4" s="89" t="s">
        <v>399</v>
      </c>
      <c r="P4" s="89" t="s">
        <v>400</v>
      </c>
      <c r="Q4" s="89" t="s">
        <v>401</v>
      </c>
      <c r="R4" s="89" t="s">
        <v>402</v>
      </c>
      <c r="S4" s="89" t="s">
        <v>403</v>
      </c>
      <c r="T4" s="89" t="s">
        <v>404</v>
      </c>
      <c r="U4" s="89" t="s">
        <v>393</v>
      </c>
      <c r="V4" s="89" t="s">
        <v>405</v>
      </c>
      <c r="W4" s="89" t="s">
        <v>406</v>
      </c>
      <c r="X4" s="89" t="s">
        <v>403</v>
      </c>
      <c r="Y4" s="89" t="s">
        <v>403</v>
      </c>
      <c r="Z4" s="89" t="s">
        <v>407</v>
      </c>
      <c r="AA4" s="89" t="s">
        <v>408</v>
      </c>
      <c r="AB4" s="89" t="s">
        <v>409</v>
      </c>
      <c r="AC4" s="89" t="s">
        <v>410</v>
      </c>
      <c r="AD4" s="89" t="s">
        <v>411</v>
      </c>
      <c r="AE4" s="89" t="s">
        <v>412</v>
      </c>
      <c r="AF4" s="86"/>
      <c r="AG4" s="86"/>
      <c r="AH4" s="86"/>
      <c r="AI4" s="86"/>
      <c r="AJ4" s="86"/>
      <c r="AK4" s="86"/>
      <c r="AL4" s="86"/>
    </row>
    <row r="5" spans="1:38" ht="25.5" x14ac:dyDescent="0.3">
      <c r="A5" s="88" t="s">
        <v>413</v>
      </c>
      <c r="B5" s="89" t="s">
        <v>414</v>
      </c>
      <c r="C5" s="89" t="s">
        <v>414</v>
      </c>
      <c r="D5" s="89" t="s">
        <v>415</v>
      </c>
      <c r="E5" s="89" t="s">
        <v>416</v>
      </c>
      <c r="F5" s="89" t="s">
        <v>416</v>
      </c>
      <c r="G5" s="89" t="s">
        <v>416</v>
      </c>
      <c r="H5" s="89" t="s">
        <v>414</v>
      </c>
      <c r="I5" s="89" t="s">
        <v>414</v>
      </c>
      <c r="J5" s="89" t="s">
        <v>414</v>
      </c>
      <c r="K5" s="89" t="s">
        <v>414</v>
      </c>
      <c r="L5" s="89" t="s">
        <v>414</v>
      </c>
      <c r="M5" s="89" t="s">
        <v>414</v>
      </c>
      <c r="N5" s="89" t="s">
        <v>416</v>
      </c>
      <c r="O5" s="89" t="s">
        <v>414</v>
      </c>
      <c r="P5" s="89" t="s">
        <v>414</v>
      </c>
      <c r="Q5" s="89" t="s">
        <v>416</v>
      </c>
      <c r="R5" s="89" t="s">
        <v>414</v>
      </c>
      <c r="S5" s="89" t="s">
        <v>414</v>
      </c>
      <c r="T5" s="89" t="s">
        <v>414</v>
      </c>
      <c r="U5" s="89" t="s">
        <v>415</v>
      </c>
      <c r="V5" s="89" t="s">
        <v>415</v>
      </c>
      <c r="W5" s="89" t="s">
        <v>414</v>
      </c>
      <c r="X5" s="89" t="s">
        <v>416</v>
      </c>
      <c r="Y5" s="89" t="s">
        <v>414</v>
      </c>
      <c r="Z5" s="89" t="s">
        <v>415</v>
      </c>
      <c r="AA5" s="89" t="s">
        <v>415</v>
      </c>
      <c r="AB5" s="89" t="s">
        <v>416</v>
      </c>
      <c r="AC5" s="89" t="s">
        <v>416</v>
      </c>
      <c r="AD5" s="89" t="s">
        <v>416</v>
      </c>
      <c r="AE5" s="89" t="s">
        <v>416</v>
      </c>
      <c r="AF5" s="86"/>
      <c r="AG5" s="86"/>
      <c r="AH5" s="86"/>
      <c r="AI5" s="86"/>
      <c r="AJ5" s="86"/>
      <c r="AK5" s="86"/>
      <c r="AL5" s="86"/>
    </row>
    <row r="6" spans="1:38" x14ac:dyDescent="0.3">
      <c r="A6" s="88" t="s">
        <v>417</v>
      </c>
      <c r="B6" s="88">
        <v>2</v>
      </c>
      <c r="C6" s="88">
        <v>2</v>
      </c>
      <c r="D6" s="88">
        <v>3</v>
      </c>
      <c r="E6" s="88">
        <v>3</v>
      </c>
      <c r="F6" s="88">
        <v>3</v>
      </c>
      <c r="G6" s="88">
        <v>3</v>
      </c>
      <c r="H6" s="88">
        <v>4</v>
      </c>
      <c r="I6" s="88">
        <v>4</v>
      </c>
      <c r="J6" s="88">
        <v>4</v>
      </c>
      <c r="K6" s="88">
        <v>5</v>
      </c>
      <c r="L6" s="88">
        <v>5</v>
      </c>
      <c r="M6" s="88">
        <v>5</v>
      </c>
      <c r="N6" s="88">
        <v>5</v>
      </c>
      <c r="O6" s="88">
        <v>6</v>
      </c>
      <c r="P6" s="88">
        <v>6</v>
      </c>
      <c r="Q6" s="88">
        <v>6</v>
      </c>
      <c r="R6" s="88">
        <v>6</v>
      </c>
      <c r="S6" s="88">
        <v>6</v>
      </c>
      <c r="T6" s="88">
        <v>6</v>
      </c>
      <c r="U6" s="88">
        <v>7</v>
      </c>
      <c r="V6" s="88">
        <v>7</v>
      </c>
      <c r="W6" s="88">
        <v>7</v>
      </c>
      <c r="X6" s="88">
        <v>8</v>
      </c>
      <c r="Y6" s="88">
        <v>8</v>
      </c>
      <c r="Z6" s="88">
        <v>8</v>
      </c>
      <c r="AA6" s="88">
        <v>8</v>
      </c>
      <c r="AB6" s="88">
        <v>8</v>
      </c>
      <c r="AC6" s="88">
        <v>8</v>
      </c>
      <c r="AD6" s="88">
        <v>8</v>
      </c>
      <c r="AE6" s="88">
        <v>8</v>
      </c>
      <c r="AF6" s="86"/>
      <c r="AG6" s="86"/>
      <c r="AH6" s="86"/>
      <c r="AI6" s="86"/>
      <c r="AJ6" s="86"/>
      <c r="AK6" s="86"/>
      <c r="AL6" s="86"/>
    </row>
    <row r="7" spans="1:38" x14ac:dyDescent="0.3">
      <c r="A7" s="90" t="s">
        <v>418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86"/>
      <c r="AG7" s="86"/>
      <c r="AH7" s="86"/>
      <c r="AI7" s="86"/>
      <c r="AJ7" s="86"/>
      <c r="AK7" s="86"/>
      <c r="AL7" s="86"/>
    </row>
    <row r="8" spans="1:38" ht="68.5" x14ac:dyDescent="0.3">
      <c r="A8" s="88" t="s">
        <v>419</v>
      </c>
      <c r="B8" s="88"/>
      <c r="C8" s="89"/>
      <c r="D8" s="88"/>
      <c r="E8" s="89" t="s">
        <v>116</v>
      </c>
      <c r="F8" s="88"/>
      <c r="G8" s="88"/>
      <c r="H8" s="91"/>
      <c r="I8" s="91"/>
      <c r="J8" s="89" t="s">
        <v>475</v>
      </c>
      <c r="K8" s="89" t="s">
        <v>116</v>
      </c>
      <c r="L8" s="88"/>
      <c r="M8" s="88"/>
      <c r="N8" s="89" t="s">
        <v>116</v>
      </c>
      <c r="O8" s="88"/>
      <c r="P8" s="88"/>
      <c r="Q8" s="88"/>
      <c r="R8" s="88"/>
      <c r="S8" s="89" t="s">
        <v>116</v>
      </c>
      <c r="T8" s="88"/>
      <c r="U8" s="88"/>
      <c r="V8" s="88"/>
      <c r="W8" s="89"/>
      <c r="X8" s="88"/>
      <c r="Y8" s="88"/>
      <c r="Z8" s="89" t="s">
        <v>421</v>
      </c>
      <c r="AA8" s="88"/>
      <c r="AB8" s="89" t="s">
        <v>369</v>
      </c>
      <c r="AC8" s="88"/>
      <c r="AD8" s="89" t="s">
        <v>476</v>
      </c>
      <c r="AE8" s="88"/>
      <c r="AF8" s="86"/>
      <c r="AG8" s="86"/>
      <c r="AH8" s="86"/>
      <c r="AI8" s="86"/>
      <c r="AJ8" s="86"/>
      <c r="AK8" s="86"/>
      <c r="AL8" s="86"/>
    </row>
    <row r="9" spans="1:38" ht="28" x14ac:dyDescent="0.3">
      <c r="A9" s="88" t="s">
        <v>422</v>
      </c>
      <c r="B9" s="88" t="s">
        <v>250</v>
      </c>
      <c r="C9" s="88" t="s">
        <v>250</v>
      </c>
      <c r="D9" s="88"/>
      <c r="E9" s="88" t="s">
        <v>21</v>
      </c>
      <c r="F9" s="88" t="s">
        <v>21</v>
      </c>
      <c r="G9" s="88" t="s">
        <v>21</v>
      </c>
      <c r="H9" s="92"/>
      <c r="I9" s="92"/>
      <c r="J9" s="88"/>
      <c r="K9" s="88" t="s">
        <v>21</v>
      </c>
      <c r="L9" s="88" t="s">
        <v>250</v>
      </c>
      <c r="M9" s="88"/>
      <c r="N9" s="88"/>
      <c r="O9" s="88" t="s">
        <v>21</v>
      </c>
      <c r="P9" s="88" t="s">
        <v>21</v>
      </c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 t="s">
        <v>21</v>
      </c>
      <c r="AE9" s="88"/>
      <c r="AF9" s="86"/>
      <c r="AG9" s="86"/>
      <c r="AH9" s="86"/>
      <c r="AI9" s="86"/>
      <c r="AJ9" s="86"/>
      <c r="AK9" s="86"/>
      <c r="AL9" s="86"/>
    </row>
    <row r="10" spans="1:38" ht="28" x14ac:dyDescent="0.3">
      <c r="A10" s="88" t="s">
        <v>423</v>
      </c>
      <c r="B10" s="89"/>
      <c r="C10" s="89"/>
      <c r="D10" s="89"/>
      <c r="E10" s="89" t="s">
        <v>424</v>
      </c>
      <c r="F10" s="89"/>
      <c r="G10" s="89"/>
      <c r="H10" s="93"/>
      <c r="I10" s="93"/>
      <c r="J10" s="89"/>
      <c r="K10" s="89"/>
      <c r="L10" s="89" t="s">
        <v>424</v>
      </c>
      <c r="M10" s="89"/>
      <c r="N10" s="89" t="s">
        <v>424</v>
      </c>
      <c r="O10" s="89"/>
      <c r="P10" s="89" t="s">
        <v>424</v>
      </c>
      <c r="Q10" s="89"/>
      <c r="R10" s="89"/>
      <c r="S10" s="89"/>
      <c r="T10" s="89"/>
      <c r="U10" s="89" t="s">
        <v>424</v>
      </c>
      <c r="V10" s="89"/>
      <c r="W10" s="89" t="s">
        <v>424</v>
      </c>
      <c r="X10" s="89"/>
      <c r="Y10" s="89"/>
      <c r="Z10" s="89"/>
      <c r="AA10" s="89" t="s">
        <v>424</v>
      </c>
      <c r="AB10" s="89"/>
      <c r="AC10" s="89"/>
      <c r="AD10" s="89" t="s">
        <v>424</v>
      </c>
      <c r="AE10" s="89"/>
      <c r="AF10" s="86"/>
      <c r="AG10" s="86"/>
      <c r="AH10" s="86"/>
      <c r="AI10" s="86"/>
      <c r="AJ10" s="86"/>
      <c r="AK10" s="86"/>
      <c r="AL10" s="86"/>
    </row>
    <row r="11" spans="1:38" ht="38" x14ac:dyDescent="0.3">
      <c r="A11" s="88"/>
      <c r="B11" s="89"/>
      <c r="C11" s="89"/>
      <c r="D11" s="89"/>
      <c r="E11" s="89"/>
      <c r="F11" s="89"/>
      <c r="G11" s="89" t="s">
        <v>425</v>
      </c>
      <c r="H11" s="91"/>
      <c r="I11" s="91"/>
      <c r="J11" s="89" t="s">
        <v>425</v>
      </c>
      <c r="K11" s="89"/>
      <c r="L11" s="89"/>
      <c r="M11" s="89"/>
      <c r="N11" s="89"/>
      <c r="O11" s="89"/>
      <c r="P11" s="89" t="s">
        <v>425</v>
      </c>
      <c r="Q11" s="89" t="s">
        <v>425</v>
      </c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6"/>
      <c r="AG11" s="86"/>
      <c r="AH11" s="86"/>
      <c r="AI11" s="86"/>
      <c r="AJ11" s="86"/>
      <c r="AK11" s="86"/>
      <c r="AL11" s="86"/>
    </row>
    <row r="12" spans="1:38" ht="25.5" x14ac:dyDescent="0.3">
      <c r="A12" s="88"/>
      <c r="B12" s="88"/>
      <c r="C12" s="88"/>
      <c r="D12" s="88"/>
      <c r="E12" s="88"/>
      <c r="F12" s="88"/>
      <c r="G12" s="89"/>
      <c r="H12" s="92"/>
      <c r="I12" s="92"/>
      <c r="J12" s="89"/>
      <c r="K12" s="88"/>
      <c r="L12" s="88"/>
      <c r="M12" s="88"/>
      <c r="N12" s="88"/>
      <c r="O12" s="89" t="s">
        <v>426</v>
      </c>
      <c r="P12" s="89" t="s">
        <v>427</v>
      </c>
      <c r="Q12" s="88"/>
      <c r="R12" s="88"/>
      <c r="S12" s="89" t="s">
        <v>428</v>
      </c>
      <c r="T12" s="88"/>
      <c r="U12" s="88"/>
      <c r="V12" s="88"/>
      <c r="W12" s="88"/>
      <c r="X12" s="88"/>
      <c r="Y12" s="88"/>
      <c r="Z12" s="88"/>
      <c r="AA12" s="88"/>
      <c r="AB12" s="88"/>
      <c r="AC12" s="89" t="s">
        <v>429</v>
      </c>
      <c r="AD12" s="88"/>
      <c r="AE12" s="88"/>
      <c r="AF12" s="86"/>
      <c r="AG12" s="86"/>
      <c r="AH12" s="86"/>
      <c r="AI12" s="86"/>
      <c r="AJ12" s="86"/>
      <c r="AK12" s="86"/>
      <c r="AL12" s="86"/>
    </row>
    <row r="13" spans="1:38" ht="39" x14ac:dyDescent="0.3">
      <c r="A13" s="88" t="s">
        <v>430</v>
      </c>
      <c r="B13" s="91" t="s">
        <v>431</v>
      </c>
      <c r="C13" s="91" t="s">
        <v>431</v>
      </c>
      <c r="D13" s="88"/>
      <c r="E13" s="88"/>
      <c r="F13" s="88"/>
      <c r="G13" s="88"/>
      <c r="H13" s="91" t="s">
        <v>126</v>
      </c>
      <c r="I13" s="91" t="s">
        <v>126</v>
      </c>
      <c r="J13" s="88"/>
      <c r="K13" s="88"/>
      <c r="L13" s="88"/>
      <c r="M13" s="88"/>
      <c r="N13" s="88"/>
      <c r="O13" s="88"/>
      <c r="P13" s="88"/>
      <c r="Q13" s="88"/>
      <c r="R13" s="89" t="s">
        <v>432</v>
      </c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6"/>
      <c r="AG13" s="86"/>
      <c r="AH13" s="86"/>
      <c r="AI13" s="86"/>
      <c r="AJ13" s="86"/>
      <c r="AK13" s="86"/>
      <c r="AL13" s="86"/>
    </row>
    <row r="14" spans="1:38" x14ac:dyDescent="0.3">
      <c r="A14" s="90" t="s">
        <v>433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86"/>
      <c r="AG14" s="86"/>
      <c r="AH14" s="86"/>
      <c r="AI14" s="86"/>
      <c r="AJ14" s="86"/>
      <c r="AK14" s="86"/>
      <c r="AL14" s="86"/>
    </row>
    <row r="15" spans="1:38" ht="42" x14ac:dyDescent="0.3">
      <c r="A15" s="88" t="s">
        <v>434</v>
      </c>
      <c r="B15" s="88"/>
      <c r="C15" s="88"/>
      <c r="D15" s="88" t="s">
        <v>435</v>
      </c>
      <c r="E15" s="88" t="s">
        <v>435</v>
      </c>
      <c r="F15" s="88" t="s">
        <v>435</v>
      </c>
      <c r="G15" s="88" t="s">
        <v>435</v>
      </c>
      <c r="H15" s="88"/>
      <c r="I15" s="88"/>
      <c r="J15" s="88"/>
      <c r="K15" s="88"/>
      <c r="L15" s="88"/>
      <c r="M15" s="88"/>
      <c r="N15" s="88"/>
      <c r="O15" s="92"/>
      <c r="P15" s="92"/>
      <c r="Q15" s="92"/>
      <c r="R15" s="88" t="s">
        <v>436</v>
      </c>
      <c r="S15" s="88" t="s">
        <v>436</v>
      </c>
      <c r="T15" s="88" t="s">
        <v>436</v>
      </c>
      <c r="U15" s="88" t="s">
        <v>436</v>
      </c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6"/>
      <c r="AG15" s="86"/>
      <c r="AH15" s="86"/>
      <c r="AI15" s="86"/>
      <c r="AJ15" s="86"/>
      <c r="AK15" s="86"/>
      <c r="AL15" s="86"/>
    </row>
    <row r="16" spans="1:38" ht="28" x14ac:dyDescent="0.3">
      <c r="A16" s="88" t="s">
        <v>437</v>
      </c>
      <c r="B16" s="88"/>
      <c r="C16" s="88" t="s">
        <v>438</v>
      </c>
      <c r="D16" s="88"/>
      <c r="E16" s="88"/>
      <c r="F16" s="88" t="s">
        <v>21</v>
      </c>
      <c r="G16" s="88" t="s">
        <v>21</v>
      </c>
      <c r="H16" s="88"/>
      <c r="I16" s="88"/>
      <c r="J16" s="88"/>
      <c r="K16" s="88" t="s">
        <v>21</v>
      </c>
      <c r="L16" s="88" t="s">
        <v>21</v>
      </c>
      <c r="M16" s="88"/>
      <c r="N16" s="88" t="s">
        <v>21</v>
      </c>
      <c r="O16" s="92"/>
      <c r="P16" s="92"/>
      <c r="Q16" s="92"/>
      <c r="R16" s="88"/>
      <c r="S16" s="88"/>
      <c r="T16" s="88" t="s">
        <v>21</v>
      </c>
      <c r="U16" s="88"/>
      <c r="V16" s="88"/>
      <c r="W16" s="88"/>
      <c r="X16" s="88"/>
      <c r="Y16" s="88"/>
      <c r="Z16" s="88"/>
      <c r="AA16" s="88"/>
      <c r="AB16" s="88" t="s">
        <v>21</v>
      </c>
      <c r="AC16" s="88"/>
      <c r="AD16" s="88"/>
      <c r="AE16" s="88"/>
      <c r="AF16" s="86"/>
      <c r="AG16" s="86"/>
      <c r="AH16" s="86"/>
      <c r="AI16" s="86"/>
      <c r="AJ16" s="86"/>
      <c r="AK16" s="86"/>
      <c r="AL16" s="86"/>
    </row>
    <row r="17" spans="1:38" ht="39" x14ac:dyDescent="0.3">
      <c r="A17" s="88" t="s">
        <v>439</v>
      </c>
      <c r="B17" s="88"/>
      <c r="C17" s="88"/>
      <c r="D17" s="91" t="s">
        <v>221</v>
      </c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91"/>
      <c r="P17" s="91"/>
      <c r="Q17" s="91"/>
      <c r="R17" s="88"/>
      <c r="S17" s="88"/>
      <c r="T17" s="88"/>
      <c r="U17" s="91" t="s">
        <v>440</v>
      </c>
      <c r="V17" s="91" t="s">
        <v>440</v>
      </c>
      <c r="W17" s="91" t="s">
        <v>440</v>
      </c>
      <c r="X17" s="91" t="s">
        <v>440</v>
      </c>
      <c r="Y17" s="91" t="s">
        <v>440</v>
      </c>
      <c r="Z17" s="91" t="s">
        <v>440</v>
      </c>
      <c r="AA17" s="91" t="s">
        <v>440</v>
      </c>
      <c r="AB17" s="91" t="s">
        <v>440</v>
      </c>
      <c r="AC17" s="91" t="s">
        <v>440</v>
      </c>
      <c r="AD17" s="91" t="s">
        <v>440</v>
      </c>
      <c r="AE17" s="91" t="s">
        <v>440</v>
      </c>
      <c r="AF17" s="86"/>
      <c r="AG17" s="86"/>
      <c r="AH17" s="86"/>
      <c r="AI17" s="86"/>
      <c r="AJ17" s="86"/>
      <c r="AK17" s="86"/>
      <c r="AL17" s="86"/>
    </row>
    <row r="18" spans="1:38" ht="52" x14ac:dyDescent="0.3">
      <c r="A18" s="88" t="s">
        <v>441</v>
      </c>
      <c r="B18" s="89" t="s">
        <v>442</v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91" t="s">
        <v>443</v>
      </c>
      <c r="P18" s="91" t="s">
        <v>443</v>
      </c>
      <c r="Q18" s="91" t="s">
        <v>443</v>
      </c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6"/>
      <c r="AG18" s="86"/>
      <c r="AH18" s="86"/>
      <c r="AI18" s="86"/>
      <c r="AJ18" s="86"/>
      <c r="AK18" s="86"/>
      <c r="AL18" s="86"/>
    </row>
    <row r="19" spans="1:38" x14ac:dyDescent="0.3">
      <c r="A19" s="90" t="s">
        <v>444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86"/>
      <c r="AG19" s="86"/>
      <c r="AH19" s="86"/>
      <c r="AI19" s="86"/>
      <c r="AJ19" s="86"/>
      <c r="AK19" s="86"/>
      <c r="AL19" s="86"/>
    </row>
    <row r="20" spans="1:38" ht="42" x14ac:dyDescent="0.3">
      <c r="A20" s="88" t="s">
        <v>445</v>
      </c>
      <c r="B20" s="88"/>
      <c r="C20" s="88"/>
      <c r="D20" s="88"/>
      <c r="E20" s="88"/>
      <c r="F20" s="89" t="s">
        <v>446</v>
      </c>
      <c r="G20" s="88"/>
      <c r="H20" s="88"/>
      <c r="I20" s="89" t="s">
        <v>446</v>
      </c>
      <c r="J20" s="89" t="s">
        <v>446</v>
      </c>
      <c r="K20" s="88"/>
      <c r="L20" s="88"/>
      <c r="M20" s="88"/>
      <c r="N20" s="88"/>
      <c r="O20" s="88"/>
      <c r="P20" s="88"/>
      <c r="Q20" s="88"/>
      <c r="R20" s="88" t="s">
        <v>447</v>
      </c>
      <c r="S20" s="88"/>
      <c r="T20" s="88"/>
      <c r="U20" s="88"/>
      <c r="V20" s="88"/>
      <c r="W20" s="89" t="s">
        <v>446</v>
      </c>
      <c r="X20" s="88"/>
      <c r="Y20" s="88"/>
      <c r="Z20" s="88"/>
      <c r="AA20" s="88"/>
      <c r="AB20" s="88"/>
      <c r="AC20" s="88"/>
      <c r="AD20" s="89" t="s">
        <v>446</v>
      </c>
      <c r="AE20" s="89" t="s">
        <v>446</v>
      </c>
      <c r="AF20" s="86"/>
      <c r="AG20" s="86"/>
      <c r="AH20" s="86"/>
      <c r="AI20" s="86"/>
      <c r="AJ20" s="86"/>
      <c r="AK20" s="86"/>
      <c r="AL20" s="86"/>
    </row>
    <row r="21" spans="1:38" x14ac:dyDescent="0.3">
      <c r="A21" s="90" t="s">
        <v>448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86"/>
      <c r="AG21" s="86"/>
      <c r="AH21" s="86"/>
      <c r="AI21" s="86"/>
      <c r="AJ21" s="86"/>
      <c r="AK21" s="86"/>
      <c r="AL21" s="86"/>
    </row>
    <row r="22" spans="1:38" ht="28" x14ac:dyDescent="0.3">
      <c r="A22" s="88" t="s">
        <v>449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>
        <v>1</v>
      </c>
      <c r="Q22" s="88"/>
      <c r="R22" s="88">
        <v>1</v>
      </c>
      <c r="S22" s="88">
        <v>2</v>
      </c>
      <c r="T22" s="88">
        <v>1</v>
      </c>
      <c r="U22" s="88"/>
      <c r="V22" s="88"/>
      <c r="W22" s="88"/>
      <c r="X22" s="88">
        <v>1</v>
      </c>
      <c r="Y22" s="88">
        <v>1</v>
      </c>
      <c r="Z22" s="88">
        <v>1</v>
      </c>
      <c r="AA22" s="88">
        <v>1</v>
      </c>
      <c r="AB22" s="88"/>
      <c r="AC22" s="88">
        <v>1</v>
      </c>
      <c r="AD22" s="88">
        <v>2</v>
      </c>
      <c r="AE22" s="88">
        <v>1</v>
      </c>
      <c r="AF22" s="86"/>
      <c r="AG22" s="86"/>
      <c r="AH22" s="86"/>
      <c r="AI22" s="86"/>
      <c r="AJ22" s="86"/>
      <c r="AK22" s="86"/>
      <c r="AL22" s="86"/>
    </row>
    <row r="23" spans="1:38" ht="28" x14ac:dyDescent="0.3">
      <c r="A23" s="88" t="s">
        <v>450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9" t="s">
        <v>116</v>
      </c>
      <c r="Q23" s="88"/>
      <c r="R23" s="88"/>
      <c r="S23" s="89" t="s">
        <v>116</v>
      </c>
      <c r="T23" s="88"/>
      <c r="U23" s="88"/>
      <c r="V23" s="88"/>
      <c r="W23" s="88"/>
      <c r="X23" s="88"/>
      <c r="Y23" s="89" t="s">
        <v>116</v>
      </c>
      <c r="Z23" s="89" t="s">
        <v>116</v>
      </c>
      <c r="AA23" s="88"/>
      <c r="AB23" s="88"/>
      <c r="AC23" s="88"/>
      <c r="AD23" s="89" t="s">
        <v>116</v>
      </c>
      <c r="AE23" s="88"/>
      <c r="AF23" s="86"/>
      <c r="AG23" s="86"/>
      <c r="AH23" s="86"/>
      <c r="AI23" s="86"/>
      <c r="AJ23" s="86"/>
      <c r="AK23" s="86"/>
      <c r="AL23" s="86"/>
    </row>
    <row r="24" spans="1:38" x14ac:dyDescent="0.3">
      <c r="A24" s="90" t="s">
        <v>451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86"/>
      <c r="AG24" s="86"/>
      <c r="AH24" s="86"/>
      <c r="AI24" s="86"/>
      <c r="AJ24" s="86"/>
      <c r="AK24" s="86"/>
      <c r="AL24" s="86"/>
    </row>
    <row r="25" spans="1:38" ht="50.5" x14ac:dyDescent="0.3">
      <c r="A25" s="88" t="s">
        <v>450</v>
      </c>
      <c r="B25" s="88"/>
      <c r="C25" s="89" t="s">
        <v>452</v>
      </c>
      <c r="D25" s="88"/>
      <c r="E25" s="89" t="s">
        <v>453</v>
      </c>
      <c r="F25" s="88"/>
      <c r="G25" s="89" t="s">
        <v>454</v>
      </c>
      <c r="H25" s="88"/>
      <c r="I25" s="88"/>
      <c r="J25" s="89" t="s">
        <v>475</v>
      </c>
      <c r="K25" s="88"/>
      <c r="L25" s="89" t="s">
        <v>455</v>
      </c>
      <c r="M25" s="88"/>
      <c r="N25" s="88"/>
      <c r="O25" s="88"/>
      <c r="P25" s="88"/>
      <c r="Q25" s="88"/>
      <c r="R25" s="88"/>
      <c r="S25" s="88"/>
      <c r="T25" s="89" t="s">
        <v>456</v>
      </c>
      <c r="U25" s="88"/>
      <c r="V25" s="88"/>
      <c r="W25" s="88"/>
      <c r="X25" s="88"/>
      <c r="Y25" s="88"/>
      <c r="Z25" s="88"/>
      <c r="AA25" s="88"/>
      <c r="AB25" s="89" t="s">
        <v>421</v>
      </c>
      <c r="AC25" s="88"/>
      <c r="AD25" s="89" t="s">
        <v>421</v>
      </c>
      <c r="AE25" s="88"/>
      <c r="AF25" s="86"/>
      <c r="AG25" s="86"/>
      <c r="AH25" s="86"/>
      <c r="AI25" s="86"/>
      <c r="AJ25" s="86"/>
      <c r="AK25" s="86"/>
      <c r="AL25" s="86"/>
    </row>
    <row r="26" spans="1:38" ht="28" x14ac:dyDescent="0.3">
      <c r="A26" s="88" t="s">
        <v>457</v>
      </c>
      <c r="B26" s="88" t="s">
        <v>21</v>
      </c>
      <c r="C26" s="88" t="s">
        <v>21</v>
      </c>
      <c r="D26" s="88"/>
      <c r="E26" s="88"/>
      <c r="F26" s="88" t="s">
        <v>21</v>
      </c>
      <c r="G26" s="88"/>
      <c r="H26" s="88"/>
      <c r="I26" s="88"/>
      <c r="J26" s="89"/>
      <c r="K26" s="88"/>
      <c r="L26" s="88"/>
      <c r="M26" s="88"/>
      <c r="N26" s="88"/>
      <c r="O26" s="88" t="s">
        <v>21</v>
      </c>
      <c r="P26" s="88" t="s">
        <v>21</v>
      </c>
      <c r="Q26" s="88"/>
      <c r="R26" s="88"/>
      <c r="S26" s="88" t="s">
        <v>250</v>
      </c>
      <c r="T26" s="88" t="s">
        <v>21</v>
      </c>
      <c r="U26" s="88"/>
      <c r="V26" s="88"/>
      <c r="W26" s="88"/>
      <c r="X26" s="88" t="s">
        <v>21</v>
      </c>
      <c r="Y26" s="88"/>
      <c r="Z26" s="88" t="s">
        <v>21</v>
      </c>
      <c r="AA26" s="88" t="s">
        <v>21</v>
      </c>
      <c r="AB26" s="88" t="s">
        <v>458</v>
      </c>
      <c r="AC26" s="88" t="s">
        <v>21</v>
      </c>
      <c r="AD26" s="88" t="s">
        <v>21</v>
      </c>
      <c r="AE26" s="88"/>
      <c r="AF26" s="86"/>
      <c r="AG26" s="86"/>
      <c r="AH26" s="86"/>
      <c r="AI26" s="86"/>
      <c r="AJ26" s="86"/>
      <c r="AK26" s="86"/>
      <c r="AL26" s="86"/>
    </row>
    <row r="27" spans="1:38" ht="28" x14ac:dyDescent="0.3">
      <c r="A27" s="88" t="s">
        <v>459</v>
      </c>
      <c r="B27" s="88"/>
      <c r="C27" s="89" t="s">
        <v>460</v>
      </c>
      <c r="D27" s="88"/>
      <c r="E27" s="88"/>
      <c r="F27" s="88"/>
      <c r="G27" s="89" t="s">
        <v>460</v>
      </c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9" t="s">
        <v>460</v>
      </c>
      <c r="AB27" s="89" t="s">
        <v>460</v>
      </c>
      <c r="AC27" s="88"/>
      <c r="AD27" s="88"/>
      <c r="AE27" s="88" t="s">
        <v>461</v>
      </c>
      <c r="AF27" s="86"/>
      <c r="AG27" s="86"/>
      <c r="AH27" s="86"/>
      <c r="AI27" s="86"/>
      <c r="AJ27" s="86"/>
      <c r="AK27" s="86"/>
      <c r="AL27" s="86"/>
    </row>
    <row r="28" spans="1:38" ht="25.5" x14ac:dyDescent="0.3">
      <c r="A28" s="88"/>
      <c r="B28" s="89" t="s">
        <v>461</v>
      </c>
      <c r="C28" s="88"/>
      <c r="D28" s="88"/>
      <c r="E28" s="89" t="s">
        <v>424</v>
      </c>
      <c r="F28" s="88"/>
      <c r="G28" s="88"/>
      <c r="H28" s="88"/>
      <c r="I28" s="88"/>
      <c r="J28" s="88"/>
      <c r="K28" s="88"/>
      <c r="L28" s="88"/>
      <c r="M28" s="88"/>
      <c r="N28" s="89" t="s">
        <v>424</v>
      </c>
      <c r="O28" s="88"/>
      <c r="P28" s="88"/>
      <c r="Q28" s="88"/>
      <c r="R28" s="88"/>
      <c r="S28" s="88"/>
      <c r="T28" s="88"/>
      <c r="U28" s="88"/>
      <c r="V28" s="88"/>
      <c r="W28" s="89" t="s">
        <v>424</v>
      </c>
      <c r="X28" s="89" t="s">
        <v>424</v>
      </c>
      <c r="Y28" s="88"/>
      <c r="Z28" s="88"/>
      <c r="AA28" s="88"/>
      <c r="AB28" s="88"/>
      <c r="AC28" s="88"/>
      <c r="AD28" s="88"/>
      <c r="AE28" s="88"/>
      <c r="AF28" s="86"/>
      <c r="AG28" s="86"/>
      <c r="AH28" s="86"/>
      <c r="AI28" s="86"/>
      <c r="AJ28" s="86"/>
      <c r="AK28" s="86"/>
      <c r="AL28" s="86"/>
    </row>
    <row r="29" spans="1:38" ht="28" x14ac:dyDescent="0.3">
      <c r="A29" s="88"/>
      <c r="B29" s="89" t="s">
        <v>462</v>
      </c>
      <c r="C29" s="88"/>
      <c r="D29" s="88"/>
      <c r="E29" s="88"/>
      <c r="F29" s="88"/>
      <c r="G29" s="88"/>
      <c r="H29" s="88"/>
      <c r="I29" s="88"/>
      <c r="J29" s="89" t="s">
        <v>462</v>
      </c>
      <c r="K29" s="88"/>
      <c r="L29" s="88"/>
      <c r="M29" s="88"/>
      <c r="N29" s="89"/>
      <c r="O29" s="89"/>
      <c r="P29" s="89"/>
      <c r="Q29" s="89" t="s">
        <v>462</v>
      </c>
      <c r="R29" s="89" t="s">
        <v>462</v>
      </c>
      <c r="S29" s="89" t="s">
        <v>462</v>
      </c>
      <c r="T29" s="89" t="s">
        <v>462</v>
      </c>
      <c r="U29" s="88"/>
      <c r="V29" s="88"/>
      <c r="W29" s="89" t="s">
        <v>462</v>
      </c>
      <c r="X29" s="88"/>
      <c r="Y29" s="88"/>
      <c r="Z29" s="88"/>
      <c r="AA29" s="88"/>
      <c r="AB29" s="88"/>
      <c r="AC29" s="88"/>
      <c r="AD29" s="88"/>
      <c r="AE29" s="88" t="s">
        <v>462</v>
      </c>
      <c r="AF29" s="86"/>
      <c r="AG29" s="86"/>
      <c r="AH29" s="86"/>
      <c r="AI29" s="86"/>
      <c r="AJ29" s="86"/>
      <c r="AK29" s="86"/>
      <c r="AL29" s="86"/>
    </row>
    <row r="30" spans="1:38" ht="38" x14ac:dyDescent="0.3">
      <c r="A30" s="88" t="s">
        <v>463</v>
      </c>
      <c r="B30" s="94"/>
      <c r="C30" s="89"/>
      <c r="D30" s="89"/>
      <c r="E30" s="89" t="s">
        <v>464</v>
      </c>
      <c r="F30" s="89"/>
      <c r="G30" s="89"/>
      <c r="H30" s="89" t="s">
        <v>464</v>
      </c>
      <c r="I30" s="89" t="s">
        <v>464</v>
      </c>
      <c r="J30" s="89" t="s">
        <v>465</v>
      </c>
      <c r="K30" s="89"/>
      <c r="L30" s="89"/>
      <c r="M30" s="89"/>
      <c r="N30" s="89"/>
      <c r="O30" s="89"/>
      <c r="P30" s="89" t="s">
        <v>465</v>
      </c>
      <c r="Q30" s="89" t="s">
        <v>464</v>
      </c>
      <c r="R30" s="89"/>
      <c r="S30" s="89"/>
      <c r="T30" s="89" t="s">
        <v>465</v>
      </c>
      <c r="U30" s="89" t="s">
        <v>466</v>
      </c>
      <c r="V30" s="89"/>
      <c r="W30" s="89" t="s">
        <v>464</v>
      </c>
      <c r="X30" s="89" t="s">
        <v>464</v>
      </c>
      <c r="Y30" s="89" t="s">
        <v>464</v>
      </c>
      <c r="Z30" s="89" t="s">
        <v>464</v>
      </c>
      <c r="AA30" s="89" t="s">
        <v>464</v>
      </c>
      <c r="AB30" s="89"/>
      <c r="AC30" s="89"/>
      <c r="AD30" s="89"/>
      <c r="AE30" s="89"/>
      <c r="AF30" s="86"/>
      <c r="AG30" s="86"/>
      <c r="AH30" s="86"/>
      <c r="AI30" s="86"/>
      <c r="AJ30" s="86"/>
      <c r="AK30" s="86"/>
      <c r="AL30" s="86"/>
    </row>
    <row r="31" spans="1:38" x14ac:dyDescent="0.3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6"/>
      <c r="AG31" s="86"/>
      <c r="AH31" s="86"/>
      <c r="AI31" s="86"/>
      <c r="AJ31" s="86"/>
      <c r="AK31" s="86"/>
      <c r="AL31" s="86"/>
    </row>
    <row r="32" spans="1:38" x14ac:dyDescent="0.3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6"/>
      <c r="AG32" s="86"/>
      <c r="AH32" s="86"/>
      <c r="AI32" s="86"/>
      <c r="AJ32" s="86"/>
      <c r="AK32" s="86"/>
      <c r="AL32" s="86"/>
    </row>
    <row r="33" spans="1:38" x14ac:dyDescent="0.3">
      <c r="A33" s="90" t="s">
        <v>467</v>
      </c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86"/>
      <c r="AG33" s="86"/>
      <c r="AH33" s="86"/>
      <c r="AI33" s="86"/>
      <c r="AJ33" s="86"/>
      <c r="AK33" s="86"/>
      <c r="AL33" s="86"/>
    </row>
    <row r="34" spans="1:38" ht="48.5" x14ac:dyDescent="0.3">
      <c r="A34" s="88" t="s">
        <v>468</v>
      </c>
      <c r="B34" s="92"/>
      <c r="C34" s="92"/>
      <c r="D34" s="92"/>
      <c r="E34" s="92"/>
      <c r="F34" s="88"/>
      <c r="G34" s="88"/>
      <c r="H34" s="88"/>
      <c r="I34" s="88"/>
      <c r="J34" s="89" t="s">
        <v>420</v>
      </c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92"/>
      <c r="V34" s="92"/>
      <c r="W34" s="92"/>
      <c r="X34" s="88" t="s">
        <v>469</v>
      </c>
      <c r="Y34" s="89" t="s">
        <v>177</v>
      </c>
      <c r="Z34" s="88"/>
      <c r="AA34" s="89" t="s">
        <v>182</v>
      </c>
      <c r="AB34" s="89" t="s">
        <v>470</v>
      </c>
      <c r="AC34" s="88"/>
      <c r="AD34" s="88" t="s">
        <v>471</v>
      </c>
      <c r="AE34" s="88"/>
      <c r="AF34" s="86"/>
      <c r="AG34" s="86"/>
      <c r="AH34" s="86"/>
      <c r="AI34" s="86"/>
      <c r="AJ34" s="86"/>
      <c r="AK34" s="86"/>
      <c r="AL34" s="86"/>
    </row>
    <row r="35" spans="1:38" ht="28" x14ac:dyDescent="0.3">
      <c r="A35" s="88" t="s">
        <v>422</v>
      </c>
      <c r="B35" s="92"/>
      <c r="C35" s="92"/>
      <c r="D35" s="88"/>
      <c r="E35" s="88"/>
      <c r="F35" s="88" t="s">
        <v>21</v>
      </c>
      <c r="G35" s="88"/>
      <c r="H35" s="88" t="s">
        <v>21</v>
      </c>
      <c r="I35" s="88" t="s">
        <v>21</v>
      </c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 t="s">
        <v>21</v>
      </c>
      <c r="V35" s="88"/>
      <c r="W35" s="88"/>
      <c r="X35" s="88" t="s">
        <v>21</v>
      </c>
      <c r="Y35" s="88" t="s">
        <v>21</v>
      </c>
      <c r="Z35" s="88" t="s">
        <v>21</v>
      </c>
      <c r="AA35" s="88" t="s">
        <v>21</v>
      </c>
      <c r="AB35" s="88" t="s">
        <v>20</v>
      </c>
      <c r="AC35" s="88" t="s">
        <v>21</v>
      </c>
      <c r="AD35" s="88" t="s">
        <v>21</v>
      </c>
      <c r="AE35" s="88"/>
      <c r="AF35" s="86"/>
      <c r="AG35" s="86"/>
      <c r="AH35" s="86"/>
      <c r="AI35" s="86"/>
      <c r="AJ35" s="86"/>
      <c r="AK35" s="86"/>
      <c r="AL35" s="86"/>
    </row>
    <row r="36" spans="1:38" ht="28" x14ac:dyDescent="0.3">
      <c r="A36" s="88" t="s">
        <v>472</v>
      </c>
      <c r="B36" s="92"/>
      <c r="C36" s="92"/>
      <c r="D36" s="92"/>
      <c r="E36" s="92"/>
      <c r="F36" s="88"/>
      <c r="G36" s="88"/>
      <c r="H36" s="89" t="s">
        <v>460</v>
      </c>
      <c r="I36" s="88"/>
      <c r="J36" s="88"/>
      <c r="K36" s="88"/>
      <c r="L36" s="88"/>
      <c r="M36" s="88"/>
      <c r="N36" s="89" t="s">
        <v>460</v>
      </c>
      <c r="O36" s="88"/>
      <c r="P36" s="88"/>
      <c r="Q36" s="88"/>
      <c r="R36" s="88"/>
      <c r="S36" s="88"/>
      <c r="T36" s="88"/>
      <c r="U36" s="92"/>
      <c r="V36" s="92"/>
      <c r="W36" s="92"/>
      <c r="X36" s="88"/>
      <c r="Y36" s="88"/>
      <c r="Z36" s="88"/>
      <c r="AA36" s="88"/>
      <c r="AB36" s="88"/>
      <c r="AC36" s="88"/>
      <c r="AD36" s="88"/>
      <c r="AE36" s="88"/>
      <c r="AF36" s="86"/>
      <c r="AG36" s="86"/>
      <c r="AH36" s="86"/>
      <c r="AI36" s="86"/>
      <c r="AJ36" s="86"/>
      <c r="AK36" s="86"/>
      <c r="AL36" s="86"/>
    </row>
    <row r="37" spans="1:38" ht="42" x14ac:dyDescent="0.3">
      <c r="A37" s="88" t="s">
        <v>473</v>
      </c>
      <c r="B37" s="91" t="s">
        <v>474</v>
      </c>
      <c r="C37" s="91" t="s">
        <v>474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9" t="s">
        <v>464</v>
      </c>
      <c r="AA37" s="88"/>
      <c r="AB37" s="88"/>
      <c r="AC37" s="88"/>
      <c r="AD37" s="89" t="s">
        <v>465</v>
      </c>
      <c r="AE37" s="88"/>
      <c r="AF37" s="86"/>
      <c r="AG37" s="86"/>
      <c r="AH37" s="86"/>
      <c r="AI37" s="86"/>
      <c r="AJ37" s="86"/>
      <c r="AK37" s="86"/>
      <c r="AL37" s="86"/>
    </row>
    <row r="38" spans="1:38" x14ac:dyDescent="0.3">
      <c r="A38" s="86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</row>
    <row r="39" spans="1:38" x14ac:dyDescent="0.3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</row>
    <row r="40" spans="1:38" x14ac:dyDescent="0.3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</row>
    <row r="41" spans="1:38" x14ac:dyDescent="0.3">
      <c r="A41" s="86"/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</row>
    <row r="42" spans="1:38" x14ac:dyDescent="0.3">
      <c r="A42" s="86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</row>
    <row r="43" spans="1:38" x14ac:dyDescent="0.3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</row>
    <row r="44" spans="1:38" x14ac:dyDescent="0.3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</row>
    <row r="45" spans="1:38" x14ac:dyDescent="0.3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</row>
    <row r="46" spans="1:38" x14ac:dyDescent="0.3">
      <c r="A46" s="86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</row>
    <row r="47" spans="1:38" x14ac:dyDescent="0.3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</row>
    <row r="48" spans="1:38" x14ac:dyDescent="0.3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</row>
    <row r="49" spans="1:36" x14ac:dyDescent="0.3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</row>
    <row r="50" spans="1:36" x14ac:dyDescent="0.3">
      <c r="A50" s="86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</row>
    <row r="51" spans="1:36" x14ac:dyDescent="0.3">
      <c r="A51" s="86"/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</row>
    <row r="52" spans="1:36" x14ac:dyDescent="0.3">
      <c r="A52" s="86"/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</row>
    <row r="53" spans="1:36" x14ac:dyDescent="0.3">
      <c r="A53" s="86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</row>
    <row r="54" spans="1:36" x14ac:dyDescent="0.3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</row>
    <row r="55" spans="1:36" x14ac:dyDescent="0.3">
      <c r="A55" s="86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</row>
    <row r="56" spans="1:36" x14ac:dyDescent="0.3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</row>
    <row r="57" spans="1:36" x14ac:dyDescent="0.3">
      <c r="A57" s="86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</row>
    <row r="58" spans="1:36" x14ac:dyDescent="0.3">
      <c r="A58" s="86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</row>
    <row r="59" spans="1:36" x14ac:dyDescent="0.3">
      <c r="A59" s="86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</row>
    <row r="60" spans="1:36" x14ac:dyDescent="0.3">
      <c r="A60" s="86"/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</row>
    <row r="61" spans="1:36" x14ac:dyDescent="0.3">
      <c r="A61" s="86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</row>
    <row r="62" spans="1:36" x14ac:dyDescent="0.3">
      <c r="A62" s="86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</row>
    <row r="63" spans="1:36" x14ac:dyDescent="0.3">
      <c r="A63" s="86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</row>
    <row r="64" spans="1:36" x14ac:dyDescent="0.3">
      <c r="A64" s="86"/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</row>
    <row r="65" spans="1:36" x14ac:dyDescent="0.3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</row>
    <row r="66" spans="1:36" x14ac:dyDescent="0.3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</row>
    <row r="67" spans="1:36" x14ac:dyDescent="0.3">
      <c r="A67" s="86"/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</row>
    <row r="68" spans="1:36" x14ac:dyDescent="0.3">
      <c r="A68" s="86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</row>
    <row r="69" spans="1:36" x14ac:dyDescent="0.3">
      <c r="A69" s="86"/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</row>
    <row r="70" spans="1:36" x14ac:dyDescent="0.3">
      <c r="A70" s="86"/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</row>
    <row r="71" spans="1:36" x14ac:dyDescent="0.3">
      <c r="A71" s="86"/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</row>
    <row r="72" spans="1:36" x14ac:dyDescent="0.3">
      <c r="A72" s="86"/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</row>
    <row r="73" spans="1:36" x14ac:dyDescent="0.3">
      <c r="A73" s="86"/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</row>
    <row r="74" spans="1:36" x14ac:dyDescent="0.3">
      <c r="A74" s="86"/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</row>
    <row r="75" spans="1:36" x14ac:dyDescent="0.3">
      <c r="A75" s="86"/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</row>
    <row r="76" spans="1:36" x14ac:dyDescent="0.3">
      <c r="A76" s="86"/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</row>
    <row r="77" spans="1:36" x14ac:dyDescent="0.3">
      <c r="A77" s="86"/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</row>
    <row r="78" spans="1:36" x14ac:dyDescent="0.3">
      <c r="A78" s="86"/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</row>
  </sheetData>
  <mergeCells count="1">
    <mergeCell ref="A1:AE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B2FCF-1F71-4760-A08F-AD78307EDCF5}">
  <dimension ref="A1:AZ36"/>
  <sheetViews>
    <sheetView workbookViewId="0">
      <pane xSplit="5" ySplit="2" topLeftCell="R3" activePane="bottomRight" state="frozen"/>
      <selection pane="topRight" activeCell="D1" sqref="D1"/>
      <selection pane="bottomLeft" activeCell="A4" sqref="A4"/>
      <selection pane="bottomRight"/>
    </sheetView>
  </sheetViews>
  <sheetFormatPr defaultRowHeight="14.5" x14ac:dyDescent="0.35"/>
  <cols>
    <col min="2" max="2" width="10.6328125" bestFit="1" customWidth="1"/>
    <col min="4" max="4" width="8.81640625" style="18"/>
    <col min="14" max="14" width="9.453125" customWidth="1"/>
    <col min="16" max="16" width="9.6328125" customWidth="1"/>
    <col min="19" max="19" width="9.6328125" customWidth="1"/>
    <col min="20" max="20" width="9.36328125" customWidth="1"/>
    <col min="21" max="21" width="9.90625" customWidth="1"/>
    <col min="22" max="22" width="9.36328125" customWidth="1"/>
    <col min="27" max="27" width="10.36328125" customWidth="1"/>
    <col min="28" max="28" width="9.36328125" customWidth="1"/>
    <col min="29" max="29" width="9.81640625" style="16" customWidth="1"/>
    <col min="30" max="30" width="8.81640625" style="16"/>
    <col min="31" max="32" width="9.08984375" style="16"/>
    <col min="33" max="33" width="9.81640625" customWidth="1"/>
    <col min="37" max="37" width="14.26953125" customWidth="1"/>
    <col min="38" max="39" width="10.26953125" customWidth="1"/>
    <col min="49" max="49" width="9.81640625" customWidth="1"/>
    <col min="51" max="51" width="10.90625" bestFit="1" customWidth="1"/>
  </cols>
  <sheetData>
    <row r="1" spans="1:52" s="39" customFormat="1" ht="57.4" customHeight="1" x14ac:dyDescent="0.35">
      <c r="D1" s="40"/>
      <c r="G1" s="11" t="s">
        <v>255</v>
      </c>
      <c r="H1" s="11" t="s">
        <v>256</v>
      </c>
      <c r="I1" s="46"/>
      <c r="J1" s="46"/>
      <c r="K1" s="46"/>
      <c r="L1" s="46"/>
      <c r="M1" s="46"/>
      <c r="N1" s="11" t="s">
        <v>259</v>
      </c>
      <c r="O1" s="11" t="s">
        <v>261</v>
      </c>
      <c r="P1" s="11" t="s">
        <v>258</v>
      </c>
      <c r="T1" s="6" t="s">
        <v>276</v>
      </c>
      <c r="U1" s="6"/>
      <c r="V1" s="6"/>
      <c r="W1" s="6"/>
      <c r="X1" s="41"/>
      <c r="Y1" s="41"/>
      <c r="Z1" s="49" t="s">
        <v>264</v>
      </c>
      <c r="AA1" s="49" t="s">
        <v>264</v>
      </c>
      <c r="AB1" s="49" t="s">
        <v>264</v>
      </c>
      <c r="AC1" s="51" t="s">
        <v>266</v>
      </c>
      <c r="AD1" s="51" t="s">
        <v>266</v>
      </c>
      <c r="AE1" s="51" t="s">
        <v>266</v>
      </c>
      <c r="AF1" s="51" t="s">
        <v>266</v>
      </c>
      <c r="AG1" s="49" t="s">
        <v>270</v>
      </c>
      <c r="AH1" s="41"/>
      <c r="AI1" s="49" t="s">
        <v>267</v>
      </c>
      <c r="AJ1" s="41"/>
      <c r="AK1" s="41"/>
      <c r="AL1" s="96" t="s">
        <v>477</v>
      </c>
      <c r="AM1" s="96"/>
      <c r="AN1" s="96"/>
      <c r="AO1" s="42"/>
      <c r="AP1" s="42"/>
      <c r="AQ1" s="42"/>
      <c r="AR1" s="43"/>
      <c r="AS1" s="42"/>
      <c r="AT1" s="42"/>
      <c r="AU1" s="42"/>
      <c r="AV1" s="42"/>
      <c r="AW1" s="42"/>
    </row>
    <row r="2" spans="1:52" s="3" customFormat="1" ht="65.5" x14ac:dyDescent="0.35">
      <c r="A2" s="3" t="s">
        <v>0</v>
      </c>
      <c r="B2" s="3" t="s">
        <v>35</v>
      </c>
      <c r="C2" s="3" t="s">
        <v>32</v>
      </c>
      <c r="D2" s="35" t="s">
        <v>113</v>
      </c>
      <c r="E2" s="3" t="s">
        <v>1</v>
      </c>
      <c r="F2" s="3" t="s">
        <v>190</v>
      </c>
      <c r="G2" s="3" t="s">
        <v>2</v>
      </c>
      <c r="H2" s="3" t="s">
        <v>3</v>
      </c>
      <c r="I2" s="3" t="s">
        <v>23</v>
      </c>
      <c r="J2" s="3" t="s">
        <v>24</v>
      </c>
      <c r="K2" s="3" t="s">
        <v>25</v>
      </c>
      <c r="L2" s="3" t="s">
        <v>63</v>
      </c>
      <c r="M2" s="3" t="s">
        <v>26</v>
      </c>
      <c r="N2" s="3" t="s">
        <v>5</v>
      </c>
      <c r="O2" s="3" t="s">
        <v>260</v>
      </c>
      <c r="P2" s="3" t="s">
        <v>257</v>
      </c>
      <c r="Q2" s="3" t="s">
        <v>263</v>
      </c>
      <c r="R2" s="3" t="s">
        <v>4</v>
      </c>
      <c r="S2" s="3" t="s">
        <v>137</v>
      </c>
      <c r="T2" s="44" t="s">
        <v>140</v>
      </c>
      <c r="U2" s="3" t="s">
        <v>141</v>
      </c>
      <c r="V2" s="3" t="s">
        <v>143</v>
      </c>
      <c r="W2" s="3" t="s">
        <v>6</v>
      </c>
      <c r="X2" s="3" t="s">
        <v>7</v>
      </c>
      <c r="Y2" s="3" t="s">
        <v>8</v>
      </c>
      <c r="Z2" s="3" t="s">
        <v>9</v>
      </c>
      <c r="AA2" s="3" t="s">
        <v>12</v>
      </c>
      <c r="AB2" s="3" t="s">
        <v>294</v>
      </c>
      <c r="AC2" s="31" t="s">
        <v>15</v>
      </c>
      <c r="AD2" s="31" t="s">
        <v>16</v>
      </c>
      <c r="AE2" s="31" t="s">
        <v>17</v>
      </c>
      <c r="AF2" s="31" t="s">
        <v>265</v>
      </c>
      <c r="AG2" s="3" t="s">
        <v>269</v>
      </c>
      <c r="AH2" s="3" t="s">
        <v>18</v>
      </c>
      <c r="AI2" s="3" t="s">
        <v>19</v>
      </c>
      <c r="AJ2" s="3" t="s">
        <v>144</v>
      </c>
      <c r="AK2" s="3" t="s">
        <v>27</v>
      </c>
      <c r="AL2" s="3" t="s">
        <v>142</v>
      </c>
      <c r="AM2" s="3" t="s">
        <v>143</v>
      </c>
      <c r="AN2" s="3" t="s">
        <v>28</v>
      </c>
      <c r="AO2" s="72" t="s">
        <v>318</v>
      </c>
      <c r="AP2" s="72" t="s">
        <v>268</v>
      </c>
      <c r="AQ2" s="3" t="s">
        <v>31</v>
      </c>
      <c r="AR2" s="72" t="s">
        <v>271</v>
      </c>
      <c r="AS2" s="3" t="s">
        <v>29</v>
      </c>
      <c r="AT2" s="72" t="s">
        <v>273</v>
      </c>
      <c r="AU2" s="3" t="s">
        <v>30</v>
      </c>
      <c r="AV2" s="72" t="s">
        <v>272</v>
      </c>
      <c r="AW2" s="77" t="s">
        <v>319</v>
      </c>
      <c r="AX2" s="3" t="s">
        <v>274</v>
      </c>
      <c r="AY2" s="3" t="s">
        <v>62</v>
      </c>
      <c r="AZ2" s="3" t="s">
        <v>275</v>
      </c>
    </row>
    <row r="3" spans="1:52" x14ac:dyDescent="0.35">
      <c r="A3" s="20">
        <v>2</v>
      </c>
      <c r="B3" s="27">
        <v>44845</v>
      </c>
      <c r="C3" s="20" t="s">
        <v>65</v>
      </c>
      <c r="D3" s="38" t="s">
        <v>335</v>
      </c>
      <c r="E3" s="20" t="s">
        <v>365</v>
      </c>
      <c r="F3" s="4">
        <v>13</v>
      </c>
      <c r="G3" s="4">
        <v>1</v>
      </c>
      <c r="H3" s="4">
        <v>3</v>
      </c>
      <c r="I3" s="20">
        <v>160</v>
      </c>
      <c r="J3" s="20">
        <v>198</v>
      </c>
      <c r="K3" s="20">
        <v>618</v>
      </c>
      <c r="L3" s="20">
        <v>43</v>
      </c>
      <c r="M3" s="20">
        <v>3</v>
      </c>
      <c r="N3" s="4">
        <v>5</v>
      </c>
      <c r="O3" s="4">
        <v>4</v>
      </c>
      <c r="P3" s="20">
        <v>2</v>
      </c>
      <c r="Q3" s="20" t="s">
        <v>246</v>
      </c>
      <c r="R3" s="28">
        <v>0.5</v>
      </c>
      <c r="S3" s="20">
        <v>0</v>
      </c>
      <c r="T3" s="45">
        <v>0.79166666666666663</v>
      </c>
      <c r="U3" s="26">
        <v>0.82291666666666663</v>
      </c>
      <c r="V3" s="26">
        <f t="shared" ref="V3:V31" si="0">U3-T3</f>
        <v>3.125E-2</v>
      </c>
      <c r="W3" s="20">
        <v>42</v>
      </c>
      <c r="X3" s="20">
        <v>28</v>
      </c>
      <c r="Y3" s="20">
        <v>38.1</v>
      </c>
      <c r="Z3" s="5">
        <v>1</v>
      </c>
      <c r="AA3" s="5">
        <v>1</v>
      </c>
      <c r="AB3" s="5">
        <v>1</v>
      </c>
      <c r="AC3" s="29">
        <v>1</v>
      </c>
      <c r="AD3" s="29">
        <v>1</v>
      </c>
      <c r="AE3" s="29">
        <v>2</v>
      </c>
      <c r="AF3" s="29">
        <v>2</v>
      </c>
      <c r="AG3" s="4">
        <v>6</v>
      </c>
      <c r="AH3" s="20">
        <v>8</v>
      </c>
      <c r="AI3" s="4">
        <v>3</v>
      </c>
      <c r="AJ3" s="5" t="s">
        <v>247</v>
      </c>
      <c r="AK3" s="20"/>
      <c r="AL3" s="47" t="s">
        <v>245</v>
      </c>
      <c r="AM3" s="48"/>
      <c r="AN3" s="47"/>
      <c r="AO3" s="76"/>
      <c r="AP3" s="76"/>
      <c r="AQ3" s="47"/>
      <c r="AR3" s="76"/>
      <c r="AS3" s="47"/>
      <c r="AT3" s="76"/>
      <c r="AU3" s="47"/>
      <c r="AV3" s="76"/>
      <c r="AW3" s="76"/>
      <c r="AX3" s="47"/>
      <c r="AY3" s="47"/>
      <c r="AZ3" s="47"/>
    </row>
    <row r="4" spans="1:52" x14ac:dyDescent="0.35">
      <c r="A4" s="20">
        <v>2</v>
      </c>
      <c r="B4" s="27">
        <v>44845</v>
      </c>
      <c r="C4" s="20" t="s">
        <v>64</v>
      </c>
      <c r="D4" s="38" t="s">
        <v>336</v>
      </c>
      <c r="E4" s="20" t="s">
        <v>248</v>
      </c>
      <c r="F4" s="4">
        <v>8</v>
      </c>
      <c r="G4" s="4">
        <v>5</v>
      </c>
      <c r="H4" s="4">
        <v>1</v>
      </c>
      <c r="I4" s="20">
        <v>141</v>
      </c>
      <c r="J4" s="20">
        <v>178</v>
      </c>
      <c r="K4" s="20">
        <v>470</v>
      </c>
      <c r="L4" s="20">
        <v>40</v>
      </c>
      <c r="M4" s="20">
        <v>3</v>
      </c>
      <c r="N4" s="4">
        <v>5</v>
      </c>
      <c r="O4" s="4">
        <v>4</v>
      </c>
      <c r="P4" s="20">
        <v>2</v>
      </c>
      <c r="Q4" s="20" t="s">
        <v>249</v>
      </c>
      <c r="R4" s="20">
        <v>4</v>
      </c>
      <c r="S4" s="20">
        <v>0</v>
      </c>
      <c r="T4" s="45">
        <v>0.79166666666666663</v>
      </c>
      <c r="U4" s="26">
        <v>0.80138888888888893</v>
      </c>
      <c r="V4" s="26">
        <f t="shared" si="0"/>
        <v>9.7222222222222987E-3</v>
      </c>
      <c r="W4" s="20">
        <v>52</v>
      </c>
      <c r="X4" s="20">
        <v>24</v>
      </c>
      <c r="Y4" s="20">
        <v>38.4</v>
      </c>
      <c r="Z4" s="5">
        <v>1</v>
      </c>
      <c r="AA4" s="5">
        <v>1</v>
      </c>
      <c r="AB4" s="5">
        <v>1</v>
      </c>
      <c r="AC4" s="29">
        <v>2</v>
      </c>
      <c r="AD4" s="29">
        <v>2</v>
      </c>
      <c r="AE4" s="29">
        <v>2</v>
      </c>
      <c r="AF4" s="29">
        <v>1</v>
      </c>
      <c r="AG4" s="4">
        <v>7</v>
      </c>
      <c r="AH4" s="20">
        <v>4</v>
      </c>
      <c r="AI4" s="4">
        <v>3</v>
      </c>
      <c r="AJ4" s="5" t="s">
        <v>250</v>
      </c>
      <c r="AK4" s="20"/>
      <c r="AL4" s="47" t="s">
        <v>245</v>
      </c>
      <c r="AM4" s="48"/>
      <c r="AN4" s="47"/>
      <c r="AO4" s="76"/>
      <c r="AP4" s="76"/>
      <c r="AQ4" s="47"/>
      <c r="AR4" s="76"/>
      <c r="AS4" s="47"/>
      <c r="AT4" s="76"/>
      <c r="AU4" s="47"/>
      <c r="AV4" s="76"/>
      <c r="AW4" s="76"/>
      <c r="AX4" s="47"/>
      <c r="AY4" s="47"/>
      <c r="AZ4" s="47"/>
    </row>
    <row r="5" spans="1:52" x14ac:dyDescent="0.35">
      <c r="A5">
        <v>3</v>
      </c>
      <c r="B5" s="1">
        <v>44880</v>
      </c>
      <c r="C5" t="s">
        <v>70</v>
      </c>
      <c r="D5" s="37" t="s">
        <v>337</v>
      </c>
      <c r="E5" t="s">
        <v>365</v>
      </c>
      <c r="F5" s="4">
        <v>4</v>
      </c>
      <c r="G5" s="4">
        <v>3</v>
      </c>
      <c r="H5" s="4">
        <v>1</v>
      </c>
      <c r="I5">
        <v>143</v>
      </c>
      <c r="J5">
        <v>172</v>
      </c>
      <c r="K5">
        <v>420</v>
      </c>
      <c r="L5">
        <v>50</v>
      </c>
      <c r="M5">
        <v>3</v>
      </c>
      <c r="N5" s="4">
        <v>3</v>
      </c>
      <c r="O5" s="4">
        <v>3</v>
      </c>
      <c r="P5">
        <v>3</v>
      </c>
      <c r="Q5" t="s">
        <v>239</v>
      </c>
      <c r="R5">
        <v>3</v>
      </c>
      <c r="S5">
        <v>1</v>
      </c>
      <c r="T5" s="45">
        <v>0.625</v>
      </c>
      <c r="U5" s="2">
        <v>0.65972222222222221</v>
      </c>
      <c r="V5" s="2">
        <f t="shared" si="0"/>
        <v>3.472222222222221E-2</v>
      </c>
      <c r="W5">
        <v>28</v>
      </c>
      <c r="X5">
        <v>32</v>
      </c>
      <c r="Y5">
        <v>37.799999999999997</v>
      </c>
      <c r="Z5" s="5">
        <v>1</v>
      </c>
      <c r="AA5" s="5">
        <v>1</v>
      </c>
      <c r="AB5" s="5">
        <v>2</v>
      </c>
      <c r="AC5" s="29">
        <v>2</v>
      </c>
      <c r="AD5" s="29">
        <v>2</v>
      </c>
      <c r="AE5" s="29">
        <v>2</v>
      </c>
      <c r="AF5" s="29">
        <v>1</v>
      </c>
      <c r="AG5" s="4">
        <v>7</v>
      </c>
      <c r="AH5">
        <v>4</v>
      </c>
      <c r="AI5" s="4">
        <v>1</v>
      </c>
      <c r="AJ5" s="5" t="str">
        <f t="shared" ref="AJ5:AJ26" si="1">IF(AI5="Other","Enter date here"," ")</f>
        <v xml:space="preserve"> </v>
      </c>
      <c r="AK5" t="s">
        <v>372</v>
      </c>
      <c r="AL5" s="2">
        <v>0.68055555555555547</v>
      </c>
      <c r="AM5" s="2">
        <f>AL5-T5</f>
        <v>5.5555555555555469E-2</v>
      </c>
      <c r="AN5">
        <v>6174</v>
      </c>
      <c r="AO5" s="73">
        <v>4</v>
      </c>
      <c r="AP5" s="73">
        <v>2</v>
      </c>
      <c r="AQ5">
        <v>9209</v>
      </c>
      <c r="AR5" s="75">
        <v>1</v>
      </c>
      <c r="AS5">
        <v>8871</v>
      </c>
      <c r="AT5" s="75">
        <v>3</v>
      </c>
      <c r="AU5">
        <v>2427</v>
      </c>
      <c r="AV5" s="75">
        <v>3</v>
      </c>
      <c r="AW5" s="79">
        <v>9</v>
      </c>
      <c r="AX5" t="s">
        <v>88</v>
      </c>
      <c r="AY5" s="2">
        <v>0.69444444444444453</v>
      </c>
      <c r="AZ5">
        <v>15.83</v>
      </c>
    </row>
    <row r="6" spans="1:52" x14ac:dyDescent="0.35">
      <c r="A6">
        <v>3</v>
      </c>
      <c r="B6" s="1">
        <v>44880</v>
      </c>
      <c r="C6" t="s">
        <v>69</v>
      </c>
      <c r="D6" s="37" t="s">
        <v>338</v>
      </c>
      <c r="E6" t="s">
        <v>365</v>
      </c>
      <c r="F6" s="4">
        <v>2</v>
      </c>
      <c r="G6" s="4">
        <v>3</v>
      </c>
      <c r="H6" s="4">
        <v>3</v>
      </c>
      <c r="I6">
        <v>142</v>
      </c>
      <c r="J6">
        <v>176</v>
      </c>
      <c r="K6">
        <v>448</v>
      </c>
      <c r="L6">
        <v>41</v>
      </c>
      <c r="M6">
        <v>3</v>
      </c>
      <c r="N6" s="4">
        <v>5</v>
      </c>
      <c r="O6" s="4">
        <v>4</v>
      </c>
      <c r="P6">
        <v>1</v>
      </c>
      <c r="Q6" t="s">
        <v>240</v>
      </c>
      <c r="R6">
        <v>3</v>
      </c>
      <c r="S6">
        <v>0</v>
      </c>
      <c r="T6" s="45">
        <v>0.66666666666666663</v>
      </c>
      <c r="U6" s="2">
        <v>0.69930555555555562</v>
      </c>
      <c r="V6" s="2">
        <f t="shared" si="0"/>
        <v>3.2638888888888995E-2</v>
      </c>
      <c r="W6">
        <v>48</v>
      </c>
      <c r="X6">
        <v>28</v>
      </c>
      <c r="Y6">
        <v>37.299999999999997</v>
      </c>
      <c r="Z6" s="5">
        <v>1</v>
      </c>
      <c r="AA6" s="5">
        <v>2</v>
      </c>
      <c r="AB6" s="5">
        <v>2</v>
      </c>
      <c r="AC6" s="29">
        <v>2</v>
      </c>
      <c r="AD6" s="29">
        <v>2</v>
      </c>
      <c r="AE6" s="29">
        <v>2</v>
      </c>
      <c r="AF6" s="29">
        <v>1</v>
      </c>
      <c r="AG6" s="4">
        <v>7</v>
      </c>
      <c r="AH6">
        <v>3</v>
      </c>
      <c r="AI6" s="4">
        <v>2</v>
      </c>
      <c r="AJ6" s="5" t="str">
        <f t="shared" si="1"/>
        <v xml:space="preserve"> </v>
      </c>
      <c r="AK6" t="s">
        <v>241</v>
      </c>
      <c r="AL6" s="2">
        <v>0.69930555555555562</v>
      </c>
      <c r="AM6" s="2">
        <f>AL6-T6</f>
        <v>3.2638888888888995E-2</v>
      </c>
      <c r="AN6">
        <v>2393</v>
      </c>
      <c r="AO6" s="73">
        <v>4</v>
      </c>
      <c r="AP6" s="73">
        <v>2</v>
      </c>
      <c r="AQ6">
        <v>9925</v>
      </c>
      <c r="AR6" s="73">
        <v>2</v>
      </c>
      <c r="AS6">
        <v>8071</v>
      </c>
      <c r="AT6" s="73">
        <v>3</v>
      </c>
      <c r="AU6">
        <v>3942</v>
      </c>
      <c r="AV6" s="73">
        <v>3</v>
      </c>
      <c r="AW6" s="78">
        <v>10</v>
      </c>
      <c r="AX6" t="s">
        <v>86</v>
      </c>
      <c r="AY6" s="2">
        <v>0.71875</v>
      </c>
      <c r="AZ6">
        <v>2.2000000000000002</v>
      </c>
    </row>
    <row r="7" spans="1:52" x14ac:dyDescent="0.35">
      <c r="A7">
        <v>3</v>
      </c>
      <c r="B7" s="1">
        <v>44880</v>
      </c>
      <c r="C7" t="s">
        <v>91</v>
      </c>
      <c r="D7" s="37" t="s">
        <v>339</v>
      </c>
      <c r="E7" t="s">
        <v>365</v>
      </c>
      <c r="F7" s="4">
        <v>1</v>
      </c>
      <c r="G7" s="4">
        <v>3</v>
      </c>
      <c r="H7" s="4">
        <v>1</v>
      </c>
      <c r="I7">
        <v>137</v>
      </c>
      <c r="J7">
        <v>156</v>
      </c>
      <c r="K7">
        <v>318</v>
      </c>
      <c r="L7">
        <v>37</v>
      </c>
      <c r="M7">
        <v>2</v>
      </c>
      <c r="N7" s="4">
        <v>5</v>
      </c>
      <c r="O7" s="4">
        <v>4</v>
      </c>
      <c r="P7">
        <v>1</v>
      </c>
      <c r="Q7" t="s">
        <v>115</v>
      </c>
      <c r="R7">
        <v>12</v>
      </c>
      <c r="S7">
        <v>0</v>
      </c>
      <c r="T7" s="45">
        <v>0.66666666666666696</v>
      </c>
      <c r="U7" s="2">
        <v>0.67708333333333337</v>
      </c>
      <c r="V7" s="2">
        <f t="shared" si="0"/>
        <v>1.0416666666666408E-2</v>
      </c>
      <c r="W7">
        <v>47</v>
      </c>
      <c r="X7">
        <v>28</v>
      </c>
      <c r="Y7">
        <v>37.799999999999997</v>
      </c>
      <c r="Z7" s="5">
        <v>1</v>
      </c>
      <c r="AA7" s="5">
        <v>1</v>
      </c>
      <c r="AB7" s="5">
        <v>2</v>
      </c>
      <c r="AC7" s="30">
        <v>1</v>
      </c>
      <c r="AD7" s="30">
        <v>2</v>
      </c>
      <c r="AE7" s="30">
        <v>2</v>
      </c>
      <c r="AF7" s="30">
        <v>1</v>
      </c>
      <c r="AG7" s="4">
        <v>6</v>
      </c>
      <c r="AH7">
        <v>3</v>
      </c>
      <c r="AI7" s="4">
        <v>2</v>
      </c>
      <c r="AJ7" s="5" t="str">
        <f t="shared" si="1"/>
        <v xml:space="preserve"> </v>
      </c>
      <c r="AK7" t="s">
        <v>135</v>
      </c>
      <c r="AL7" s="2">
        <v>0.76041666666666663</v>
      </c>
      <c r="AM7" s="2">
        <f>AL7-T7</f>
        <v>9.3749999999999667E-2</v>
      </c>
      <c r="AN7">
        <v>8690</v>
      </c>
      <c r="AO7" s="73">
        <v>5</v>
      </c>
      <c r="AP7" s="73">
        <v>3</v>
      </c>
      <c r="AQ7">
        <v>1335</v>
      </c>
      <c r="AR7" s="73">
        <v>1</v>
      </c>
      <c r="AS7">
        <v>7153</v>
      </c>
      <c r="AT7" s="73">
        <v>2</v>
      </c>
      <c r="AU7">
        <v>7942</v>
      </c>
      <c r="AV7" s="73">
        <v>2</v>
      </c>
      <c r="AW7" s="78">
        <v>8</v>
      </c>
      <c r="AX7" t="s">
        <v>84</v>
      </c>
      <c r="AY7" s="2">
        <v>0.77083333333333337</v>
      </c>
      <c r="AZ7">
        <v>9.99</v>
      </c>
    </row>
    <row r="8" spans="1:52" x14ac:dyDescent="0.35">
      <c r="A8">
        <v>3</v>
      </c>
      <c r="B8" s="1">
        <v>44880</v>
      </c>
      <c r="C8" t="s">
        <v>89</v>
      </c>
      <c r="D8" s="37" t="s">
        <v>340</v>
      </c>
      <c r="E8" t="s">
        <v>365</v>
      </c>
      <c r="F8" s="4">
        <v>3</v>
      </c>
      <c r="G8" s="4">
        <v>5</v>
      </c>
      <c r="H8" s="4">
        <v>3</v>
      </c>
      <c r="I8">
        <v>153</v>
      </c>
      <c r="J8">
        <v>176</v>
      </c>
      <c r="K8">
        <v>448</v>
      </c>
      <c r="L8">
        <v>47</v>
      </c>
      <c r="M8">
        <v>2</v>
      </c>
      <c r="N8" s="4">
        <v>5</v>
      </c>
      <c r="O8" s="4">
        <v>4</v>
      </c>
      <c r="P8">
        <v>1</v>
      </c>
      <c r="Q8" t="s">
        <v>133</v>
      </c>
      <c r="R8" s="17">
        <v>2</v>
      </c>
      <c r="S8">
        <v>0.5</v>
      </c>
      <c r="T8" s="45">
        <v>0.70833333333333337</v>
      </c>
      <c r="U8" s="2">
        <v>0.77083333333333337</v>
      </c>
      <c r="V8" s="2">
        <f t="shared" si="0"/>
        <v>6.25E-2</v>
      </c>
      <c r="W8">
        <v>44</v>
      </c>
      <c r="X8">
        <v>20</v>
      </c>
      <c r="Y8">
        <v>38.1</v>
      </c>
      <c r="Z8" s="5">
        <v>2</v>
      </c>
      <c r="AA8" s="5">
        <v>1</v>
      </c>
      <c r="AB8" s="5">
        <v>2</v>
      </c>
      <c r="AC8" s="30">
        <v>3</v>
      </c>
      <c r="AD8" s="30">
        <v>3</v>
      </c>
      <c r="AE8" s="30">
        <v>2</v>
      </c>
      <c r="AF8" s="30">
        <v>1</v>
      </c>
      <c r="AG8" s="4">
        <v>9</v>
      </c>
      <c r="AH8">
        <v>3</v>
      </c>
      <c r="AI8" s="4">
        <v>2</v>
      </c>
      <c r="AJ8" s="5" t="s">
        <v>366</v>
      </c>
      <c r="AK8" t="s">
        <v>134</v>
      </c>
      <c r="AL8" s="2">
        <v>0.77083333333333337</v>
      </c>
      <c r="AM8" s="2">
        <f>AL8-T8</f>
        <v>6.25E-2</v>
      </c>
      <c r="AN8">
        <v>4253</v>
      </c>
      <c r="AO8" s="73">
        <v>4</v>
      </c>
      <c r="AP8" s="73">
        <v>2</v>
      </c>
      <c r="AQ8">
        <v>5120</v>
      </c>
      <c r="AR8" s="73">
        <v>2</v>
      </c>
      <c r="AS8">
        <v>2262</v>
      </c>
      <c r="AT8" s="73">
        <v>3</v>
      </c>
      <c r="AU8">
        <v>9432</v>
      </c>
      <c r="AV8" s="73">
        <v>3</v>
      </c>
      <c r="AW8" s="78">
        <v>10</v>
      </c>
      <c r="AX8" t="s">
        <v>82</v>
      </c>
      <c r="AY8" s="2">
        <v>0.78819444444444453</v>
      </c>
      <c r="AZ8">
        <v>18.68</v>
      </c>
    </row>
    <row r="9" spans="1:52" x14ac:dyDescent="0.35">
      <c r="A9" s="20">
        <v>4</v>
      </c>
      <c r="B9" s="27">
        <v>44888</v>
      </c>
      <c r="C9" s="20" t="s">
        <v>87</v>
      </c>
      <c r="D9" s="38" t="s">
        <v>341</v>
      </c>
      <c r="E9" s="20" t="s">
        <v>365</v>
      </c>
      <c r="F9" s="4">
        <v>7</v>
      </c>
      <c r="G9" s="4">
        <v>1</v>
      </c>
      <c r="H9" s="4">
        <v>1</v>
      </c>
      <c r="I9" s="20">
        <v>165</v>
      </c>
      <c r="J9" s="20">
        <v>185</v>
      </c>
      <c r="K9" s="20">
        <v>514</v>
      </c>
      <c r="L9" s="20">
        <v>49</v>
      </c>
      <c r="M9" s="20">
        <v>3</v>
      </c>
      <c r="N9" s="4">
        <v>2</v>
      </c>
      <c r="O9" s="4">
        <v>3</v>
      </c>
      <c r="P9" s="20">
        <v>2</v>
      </c>
      <c r="Q9" s="20" t="s">
        <v>129</v>
      </c>
      <c r="R9" s="20">
        <v>1</v>
      </c>
      <c r="S9" s="20"/>
      <c r="T9" s="45"/>
      <c r="U9" s="47" t="s">
        <v>126</v>
      </c>
      <c r="V9" s="48"/>
      <c r="W9" s="47"/>
      <c r="X9" s="47"/>
      <c r="Y9" s="47"/>
      <c r="Z9" s="47"/>
      <c r="AA9" s="47"/>
      <c r="AB9" s="47"/>
      <c r="AC9" s="50"/>
      <c r="AD9" s="50"/>
      <c r="AE9" s="52"/>
      <c r="AF9" s="52"/>
      <c r="AG9" s="47"/>
      <c r="AH9" s="47"/>
      <c r="AI9" s="47"/>
      <c r="AJ9" s="47" t="str">
        <f t="shared" si="1"/>
        <v xml:space="preserve"> </v>
      </c>
      <c r="AK9" s="47" t="s">
        <v>127</v>
      </c>
      <c r="AL9" s="48"/>
      <c r="AM9" s="48"/>
      <c r="AN9" s="47"/>
      <c r="AO9" s="76"/>
      <c r="AP9" s="76"/>
      <c r="AQ9" s="47"/>
      <c r="AR9" s="76"/>
      <c r="AS9" s="47"/>
      <c r="AT9" s="76"/>
      <c r="AU9" s="47"/>
      <c r="AV9" s="76"/>
      <c r="AW9" s="76"/>
      <c r="AX9" s="47"/>
      <c r="AY9" s="47"/>
      <c r="AZ9" s="47"/>
    </row>
    <row r="10" spans="1:52" x14ac:dyDescent="0.35">
      <c r="A10" s="20">
        <v>4</v>
      </c>
      <c r="B10" s="27">
        <v>44888</v>
      </c>
      <c r="C10" s="20" t="s">
        <v>71</v>
      </c>
      <c r="D10" s="38" t="s">
        <v>342</v>
      </c>
      <c r="E10" s="20" t="s">
        <v>365</v>
      </c>
      <c r="F10" s="4">
        <v>7</v>
      </c>
      <c r="G10" s="4">
        <v>5</v>
      </c>
      <c r="H10" s="4">
        <v>1</v>
      </c>
      <c r="I10" s="20">
        <v>163</v>
      </c>
      <c r="J10" s="20">
        <v>196</v>
      </c>
      <c r="K10" s="20">
        <v>601</v>
      </c>
      <c r="L10" s="20">
        <v>51</v>
      </c>
      <c r="M10" s="20">
        <v>3</v>
      </c>
      <c r="N10" s="4">
        <v>5</v>
      </c>
      <c r="O10" s="4">
        <v>4</v>
      </c>
      <c r="P10" s="20">
        <v>2</v>
      </c>
      <c r="Q10" s="20" t="s">
        <v>125</v>
      </c>
      <c r="R10" s="20">
        <v>1</v>
      </c>
      <c r="S10" s="20"/>
      <c r="T10" s="45"/>
      <c r="U10" s="47" t="s">
        <v>126</v>
      </c>
      <c r="V10" s="47"/>
      <c r="W10" s="47"/>
      <c r="X10" s="47"/>
      <c r="Y10" s="47"/>
      <c r="Z10" s="47"/>
      <c r="AA10" s="47"/>
      <c r="AB10" s="47"/>
      <c r="AC10" s="50"/>
      <c r="AD10" s="50"/>
      <c r="AE10" s="50"/>
      <c r="AF10" s="50"/>
      <c r="AG10" s="47"/>
      <c r="AH10" s="47"/>
      <c r="AI10" s="47"/>
      <c r="AJ10" s="47" t="str">
        <f t="shared" si="1"/>
        <v xml:space="preserve"> </v>
      </c>
      <c r="AK10" s="47" t="s">
        <v>127</v>
      </c>
      <c r="AL10" s="48"/>
      <c r="AM10" s="48"/>
      <c r="AN10" s="47"/>
      <c r="AO10" s="76"/>
      <c r="AP10" s="76"/>
      <c r="AQ10" s="47"/>
      <c r="AR10" s="76"/>
      <c r="AS10" s="47"/>
      <c r="AT10" s="76"/>
      <c r="AU10" s="47"/>
      <c r="AV10" s="76"/>
      <c r="AW10" s="76"/>
      <c r="AX10" s="47"/>
      <c r="AY10" s="47"/>
      <c r="AZ10" s="47"/>
    </row>
    <row r="11" spans="1:52" x14ac:dyDescent="0.35">
      <c r="A11" s="20">
        <v>4</v>
      </c>
      <c r="B11" s="27">
        <v>44888</v>
      </c>
      <c r="C11" s="20" t="s">
        <v>85</v>
      </c>
      <c r="D11" s="38" t="s">
        <v>343</v>
      </c>
      <c r="E11" s="20" t="s">
        <v>365</v>
      </c>
      <c r="F11" s="4">
        <v>5</v>
      </c>
      <c r="G11" s="4">
        <v>1</v>
      </c>
      <c r="H11" s="4">
        <v>3</v>
      </c>
      <c r="I11" s="20">
        <v>157</v>
      </c>
      <c r="J11" s="20">
        <v>185</v>
      </c>
      <c r="K11" s="20">
        <v>514</v>
      </c>
      <c r="L11" s="20">
        <v>49</v>
      </c>
      <c r="M11" s="20">
        <v>2</v>
      </c>
      <c r="N11" s="4">
        <v>2</v>
      </c>
      <c r="O11" s="4">
        <v>3</v>
      </c>
      <c r="P11" s="20">
        <v>2</v>
      </c>
      <c r="Q11" s="20" t="s">
        <v>115</v>
      </c>
      <c r="R11" s="20">
        <v>14</v>
      </c>
      <c r="S11" s="20">
        <v>0.5</v>
      </c>
      <c r="T11" s="45">
        <v>0.80208333333333337</v>
      </c>
      <c r="U11" s="26">
        <v>0.8125</v>
      </c>
      <c r="V11" s="26">
        <f t="shared" si="0"/>
        <v>1.041666666666663E-2</v>
      </c>
      <c r="W11" s="20">
        <v>36</v>
      </c>
      <c r="X11" s="20">
        <v>18</v>
      </c>
      <c r="Y11" s="20">
        <v>38.200000000000003</v>
      </c>
      <c r="Z11" s="5">
        <v>2</v>
      </c>
      <c r="AA11" s="5">
        <v>1</v>
      </c>
      <c r="AB11" s="5">
        <v>2</v>
      </c>
      <c r="AC11" s="29">
        <v>2</v>
      </c>
      <c r="AD11" s="29">
        <v>2</v>
      </c>
      <c r="AE11" s="30">
        <v>2</v>
      </c>
      <c r="AF11" s="30">
        <v>2</v>
      </c>
      <c r="AG11" s="4">
        <v>8</v>
      </c>
      <c r="AH11" s="20">
        <v>6</v>
      </c>
      <c r="AI11" s="4">
        <v>1</v>
      </c>
      <c r="AJ11" s="5" t="s">
        <v>237</v>
      </c>
      <c r="AK11" s="20"/>
      <c r="AL11" s="26">
        <v>0.81944444444444453</v>
      </c>
      <c r="AM11" s="26">
        <f t="shared" ref="AM11:AM31" si="2">AL11-T11</f>
        <v>1.736111111111116E-2</v>
      </c>
      <c r="AN11" s="20">
        <v>3332</v>
      </c>
      <c r="AO11" s="73">
        <v>3</v>
      </c>
      <c r="AP11" s="73">
        <v>2</v>
      </c>
      <c r="AQ11" s="20">
        <v>2774</v>
      </c>
      <c r="AR11" s="73">
        <v>3</v>
      </c>
      <c r="AS11" s="20">
        <v>3428</v>
      </c>
      <c r="AT11" s="73">
        <v>3</v>
      </c>
      <c r="AU11" s="20">
        <v>4694</v>
      </c>
      <c r="AV11" s="73">
        <v>2</v>
      </c>
      <c r="AW11" s="78">
        <v>10</v>
      </c>
      <c r="AX11" s="20" t="s">
        <v>94</v>
      </c>
      <c r="AY11" s="26">
        <v>0.82986111111111116</v>
      </c>
      <c r="AZ11" s="20">
        <v>6.48</v>
      </c>
    </row>
    <row r="12" spans="1:52" x14ac:dyDescent="0.35">
      <c r="A12">
        <v>5</v>
      </c>
      <c r="B12" s="1">
        <v>44894</v>
      </c>
      <c r="C12" t="s">
        <v>83</v>
      </c>
      <c r="D12" s="37" t="s">
        <v>344</v>
      </c>
      <c r="E12" t="s">
        <v>114</v>
      </c>
      <c r="F12" s="4">
        <v>7</v>
      </c>
      <c r="G12" s="4">
        <v>1</v>
      </c>
      <c r="H12" s="4">
        <v>1</v>
      </c>
      <c r="I12">
        <v>167</v>
      </c>
      <c r="J12">
        <v>189</v>
      </c>
      <c r="K12">
        <v>545</v>
      </c>
      <c r="L12">
        <v>44</v>
      </c>
      <c r="M12">
        <v>2.5</v>
      </c>
      <c r="N12" s="4">
        <v>2</v>
      </c>
      <c r="O12" s="4">
        <v>3</v>
      </c>
      <c r="P12">
        <v>2</v>
      </c>
      <c r="Q12" t="s">
        <v>115</v>
      </c>
      <c r="R12">
        <v>14</v>
      </c>
      <c r="S12">
        <v>0.5</v>
      </c>
      <c r="T12" s="45">
        <v>0.625</v>
      </c>
      <c r="U12" s="2">
        <v>0.72916666666666663</v>
      </c>
      <c r="V12" s="2">
        <f t="shared" si="0"/>
        <v>0.10416666666666663</v>
      </c>
      <c r="W12">
        <v>32</v>
      </c>
      <c r="X12">
        <v>9</v>
      </c>
      <c r="Y12">
        <v>37.200000000000003</v>
      </c>
      <c r="Z12" s="5">
        <v>1</v>
      </c>
      <c r="AA12" s="5">
        <v>1</v>
      </c>
      <c r="AB12" s="5">
        <v>2</v>
      </c>
      <c r="AC12" s="29">
        <v>2</v>
      </c>
      <c r="AD12" s="29">
        <v>2</v>
      </c>
      <c r="AE12" s="29">
        <v>3</v>
      </c>
      <c r="AF12" s="29">
        <v>2</v>
      </c>
      <c r="AG12" s="4">
        <v>9</v>
      </c>
      <c r="AH12">
        <v>6</v>
      </c>
      <c r="AI12" s="4">
        <v>2</v>
      </c>
      <c r="AJ12" s="5" t="str">
        <f t="shared" si="1"/>
        <v xml:space="preserve"> </v>
      </c>
      <c r="AK12" t="s">
        <v>116</v>
      </c>
      <c r="AL12" s="2">
        <v>0.82152777777777775</v>
      </c>
      <c r="AM12" s="2">
        <f t="shared" si="2"/>
        <v>0.19652777777777775</v>
      </c>
      <c r="AN12">
        <v>1817</v>
      </c>
      <c r="AO12" s="73">
        <v>3</v>
      </c>
      <c r="AP12" s="73">
        <v>2</v>
      </c>
      <c r="AQ12">
        <v>2556</v>
      </c>
      <c r="AR12" s="73">
        <v>2</v>
      </c>
      <c r="AS12">
        <v>5835</v>
      </c>
      <c r="AT12" s="73">
        <v>3</v>
      </c>
      <c r="AU12">
        <v>8601</v>
      </c>
      <c r="AV12" s="73">
        <v>3</v>
      </c>
      <c r="AW12" s="78">
        <v>10</v>
      </c>
      <c r="AX12" t="s">
        <v>111</v>
      </c>
      <c r="AY12" s="2">
        <v>0.875</v>
      </c>
      <c r="AZ12">
        <v>4.45</v>
      </c>
    </row>
    <row r="13" spans="1:52" x14ac:dyDescent="0.35">
      <c r="A13">
        <v>5</v>
      </c>
      <c r="B13" s="1">
        <v>44894</v>
      </c>
      <c r="C13" t="s">
        <v>81</v>
      </c>
      <c r="D13" s="37" t="s">
        <v>345</v>
      </c>
      <c r="E13" t="s">
        <v>365</v>
      </c>
      <c r="F13" s="4">
        <v>20</v>
      </c>
      <c r="G13" s="4">
        <v>3</v>
      </c>
      <c r="H13" s="4">
        <v>3</v>
      </c>
      <c r="I13">
        <v>149</v>
      </c>
      <c r="J13">
        <v>189</v>
      </c>
      <c r="K13">
        <v>545</v>
      </c>
      <c r="L13">
        <v>54</v>
      </c>
      <c r="M13">
        <v>4</v>
      </c>
      <c r="N13" s="4">
        <v>3</v>
      </c>
      <c r="O13" s="4">
        <v>3</v>
      </c>
      <c r="P13">
        <v>2</v>
      </c>
      <c r="Q13" t="s">
        <v>115</v>
      </c>
      <c r="R13">
        <v>14</v>
      </c>
      <c r="S13">
        <v>0.5</v>
      </c>
      <c r="T13" s="45">
        <v>0.625</v>
      </c>
      <c r="U13" s="2">
        <v>0.66666666666666663</v>
      </c>
      <c r="V13" s="2">
        <f t="shared" si="0"/>
        <v>4.166666666666663E-2</v>
      </c>
      <c r="W13">
        <v>42</v>
      </c>
      <c r="X13">
        <v>16</v>
      </c>
      <c r="Y13">
        <v>37.799999999999997</v>
      </c>
      <c r="Z13" s="5">
        <v>1</v>
      </c>
      <c r="AA13" s="5">
        <v>2</v>
      </c>
      <c r="AB13" s="5">
        <v>2</v>
      </c>
      <c r="AC13" s="29">
        <v>2</v>
      </c>
      <c r="AD13" s="29">
        <v>2</v>
      </c>
      <c r="AE13" s="29">
        <v>2</v>
      </c>
      <c r="AF13" s="29">
        <v>1</v>
      </c>
      <c r="AG13" s="4">
        <v>7</v>
      </c>
      <c r="AH13">
        <v>2</v>
      </c>
      <c r="AI13" s="4">
        <v>3</v>
      </c>
      <c r="AJ13" s="5" t="s">
        <v>121</v>
      </c>
      <c r="AL13" s="2">
        <v>0.84097222222222223</v>
      </c>
      <c r="AM13" s="2">
        <f t="shared" si="2"/>
        <v>0.21597222222222223</v>
      </c>
      <c r="AN13">
        <v>9839</v>
      </c>
      <c r="AO13" s="73">
        <v>4</v>
      </c>
      <c r="AP13" s="73">
        <v>2</v>
      </c>
      <c r="AQ13">
        <v>9658</v>
      </c>
      <c r="AR13" s="73">
        <v>2</v>
      </c>
      <c r="AS13">
        <v>6867</v>
      </c>
      <c r="AT13" s="73">
        <v>3</v>
      </c>
      <c r="AU13">
        <v>6366</v>
      </c>
      <c r="AV13" s="73">
        <v>3</v>
      </c>
      <c r="AW13" s="78">
        <v>10</v>
      </c>
      <c r="AX13" t="s">
        <v>112</v>
      </c>
      <c r="AZ13">
        <v>3.77</v>
      </c>
    </row>
    <row r="14" spans="1:52" x14ac:dyDescent="0.35">
      <c r="A14">
        <v>5</v>
      </c>
      <c r="B14" s="1">
        <v>44894</v>
      </c>
      <c r="C14" t="s">
        <v>72</v>
      </c>
      <c r="D14" s="37" t="s">
        <v>346</v>
      </c>
      <c r="E14" t="s">
        <v>365</v>
      </c>
      <c r="F14" s="4">
        <v>18</v>
      </c>
      <c r="G14" s="4">
        <v>4</v>
      </c>
      <c r="H14" s="4">
        <v>3</v>
      </c>
      <c r="I14">
        <v>150</v>
      </c>
      <c r="J14">
        <v>183</v>
      </c>
      <c r="K14">
        <v>502</v>
      </c>
      <c r="L14">
        <v>54</v>
      </c>
      <c r="M14">
        <v>3</v>
      </c>
      <c r="N14" s="4">
        <v>5</v>
      </c>
      <c r="O14" s="4">
        <v>4</v>
      </c>
      <c r="P14">
        <v>2</v>
      </c>
      <c r="Q14" t="s">
        <v>115</v>
      </c>
      <c r="R14">
        <v>15</v>
      </c>
      <c r="S14">
        <v>0.5</v>
      </c>
      <c r="T14" s="45">
        <v>0.625</v>
      </c>
      <c r="U14" s="2">
        <v>0.66666666666666663</v>
      </c>
      <c r="V14" s="2">
        <f t="shared" si="0"/>
        <v>4.166666666666663E-2</v>
      </c>
      <c r="W14">
        <v>36</v>
      </c>
      <c r="X14">
        <v>12</v>
      </c>
      <c r="Y14">
        <v>37.5</v>
      </c>
      <c r="Z14" s="5">
        <v>1</v>
      </c>
      <c r="AA14" s="5">
        <v>1</v>
      </c>
      <c r="AB14" s="5">
        <v>1</v>
      </c>
      <c r="AC14" s="29">
        <v>2</v>
      </c>
      <c r="AD14" s="30">
        <v>3</v>
      </c>
      <c r="AE14" s="29">
        <v>3</v>
      </c>
      <c r="AF14" s="29">
        <v>3</v>
      </c>
      <c r="AG14" s="4">
        <v>11</v>
      </c>
      <c r="AH14">
        <v>11</v>
      </c>
      <c r="AI14" s="4">
        <v>1</v>
      </c>
      <c r="AJ14" s="5" t="str">
        <f t="shared" si="1"/>
        <v xml:space="preserve"> </v>
      </c>
      <c r="AL14" s="2">
        <v>0.85625000000000007</v>
      </c>
      <c r="AM14" s="2">
        <f t="shared" si="2"/>
        <v>0.23125000000000007</v>
      </c>
      <c r="AN14">
        <v>2229</v>
      </c>
      <c r="AO14" s="73">
        <v>5</v>
      </c>
      <c r="AP14" s="73">
        <v>3</v>
      </c>
      <c r="AQ14">
        <v>4945</v>
      </c>
      <c r="AR14" s="73">
        <v>2</v>
      </c>
      <c r="AS14">
        <v>7370</v>
      </c>
      <c r="AT14" s="73">
        <v>2</v>
      </c>
      <c r="AU14">
        <v>2845</v>
      </c>
      <c r="AV14" s="73">
        <v>3</v>
      </c>
      <c r="AW14" s="78">
        <v>10</v>
      </c>
      <c r="AX14" t="s">
        <v>102</v>
      </c>
      <c r="AZ14">
        <v>8.27</v>
      </c>
    </row>
    <row r="15" spans="1:52" x14ac:dyDescent="0.35">
      <c r="A15">
        <v>5</v>
      </c>
      <c r="B15" s="1">
        <v>44894</v>
      </c>
      <c r="C15" t="s">
        <v>78</v>
      </c>
      <c r="D15" s="37" t="s">
        <v>347</v>
      </c>
      <c r="E15" t="s">
        <v>365</v>
      </c>
      <c r="F15" s="4">
        <v>1</v>
      </c>
      <c r="G15" s="4">
        <v>5</v>
      </c>
      <c r="H15" s="4">
        <v>3</v>
      </c>
      <c r="I15">
        <v>129</v>
      </c>
      <c r="J15">
        <v>142</v>
      </c>
      <c r="K15">
        <v>240</v>
      </c>
      <c r="L15">
        <v>39</v>
      </c>
      <c r="M15">
        <v>2</v>
      </c>
      <c r="N15" s="4">
        <v>5</v>
      </c>
      <c r="O15" s="4">
        <v>4</v>
      </c>
      <c r="P15">
        <v>1</v>
      </c>
      <c r="Q15" t="s">
        <v>262</v>
      </c>
      <c r="R15">
        <v>2</v>
      </c>
      <c r="S15">
        <v>0.5</v>
      </c>
      <c r="T15" s="45">
        <v>0.625</v>
      </c>
      <c r="U15" s="2">
        <v>0.66666666666666663</v>
      </c>
      <c r="V15" s="2">
        <f t="shared" si="0"/>
        <v>4.166666666666663E-2</v>
      </c>
      <c r="W15">
        <v>50</v>
      </c>
      <c r="X15">
        <v>14</v>
      </c>
      <c r="Y15">
        <v>38.4</v>
      </c>
      <c r="Z15" s="5">
        <v>1</v>
      </c>
      <c r="AA15" s="5">
        <v>2</v>
      </c>
      <c r="AB15" s="5">
        <v>2</v>
      </c>
      <c r="AC15" s="29">
        <v>2</v>
      </c>
      <c r="AD15" s="29">
        <v>2</v>
      </c>
      <c r="AE15" s="29">
        <v>2</v>
      </c>
      <c r="AF15" s="29">
        <v>2</v>
      </c>
      <c r="AG15" s="4">
        <v>8</v>
      </c>
      <c r="AH15">
        <v>5</v>
      </c>
      <c r="AI15" s="4">
        <v>1</v>
      </c>
      <c r="AJ15" s="5" t="s">
        <v>123</v>
      </c>
      <c r="AK15" t="s">
        <v>116</v>
      </c>
      <c r="AL15" s="2">
        <v>0.77916666666666667</v>
      </c>
      <c r="AM15" s="2">
        <f t="shared" si="2"/>
        <v>0.15416666666666667</v>
      </c>
      <c r="AN15">
        <v>9421</v>
      </c>
      <c r="AO15" s="73">
        <v>3</v>
      </c>
      <c r="AP15" s="73">
        <v>2</v>
      </c>
      <c r="AQ15">
        <v>5711</v>
      </c>
      <c r="AR15" s="73">
        <v>1</v>
      </c>
      <c r="AS15">
        <v>9457</v>
      </c>
      <c r="AT15" s="73">
        <v>2</v>
      </c>
      <c r="AU15">
        <v>8809</v>
      </c>
      <c r="AV15" s="73">
        <v>3</v>
      </c>
      <c r="AW15" s="78">
        <v>8</v>
      </c>
      <c r="AX15" t="s">
        <v>101</v>
      </c>
      <c r="AZ15">
        <v>7.08</v>
      </c>
    </row>
    <row r="16" spans="1:52" x14ac:dyDescent="0.35">
      <c r="A16" s="20">
        <v>6</v>
      </c>
      <c r="B16" s="27">
        <v>44976</v>
      </c>
      <c r="C16" s="20" t="s">
        <v>76</v>
      </c>
      <c r="D16" s="38" t="s">
        <v>348</v>
      </c>
      <c r="E16" s="20" t="s">
        <v>365</v>
      </c>
      <c r="F16" s="4">
        <v>12</v>
      </c>
      <c r="G16" s="4">
        <v>3</v>
      </c>
      <c r="H16" s="4">
        <v>1</v>
      </c>
      <c r="I16" s="20">
        <v>153</v>
      </c>
      <c r="J16" s="20">
        <v>179</v>
      </c>
      <c r="K16" s="20">
        <v>470</v>
      </c>
      <c r="L16" s="20">
        <v>48</v>
      </c>
      <c r="M16" s="20">
        <v>3</v>
      </c>
      <c r="N16" s="4">
        <v>5</v>
      </c>
      <c r="O16" s="4">
        <v>4</v>
      </c>
      <c r="P16" s="20">
        <v>2</v>
      </c>
      <c r="Q16" s="20" t="s">
        <v>67</v>
      </c>
      <c r="R16" s="20">
        <v>3</v>
      </c>
      <c r="S16" s="20">
        <v>2</v>
      </c>
      <c r="T16" s="45">
        <v>0.58333333333333337</v>
      </c>
      <c r="U16" s="26">
        <v>0.65277777777777779</v>
      </c>
      <c r="V16" s="26">
        <f t="shared" si="0"/>
        <v>6.944444444444442E-2</v>
      </c>
      <c r="W16" s="20">
        <v>36</v>
      </c>
      <c r="X16" s="20">
        <v>20</v>
      </c>
      <c r="Y16" s="20">
        <v>37.4</v>
      </c>
      <c r="Z16" s="5">
        <v>1</v>
      </c>
      <c r="AA16" s="5">
        <v>1</v>
      </c>
      <c r="AB16" s="5">
        <v>2</v>
      </c>
      <c r="AC16" s="29">
        <v>2</v>
      </c>
      <c r="AD16" s="29">
        <v>3</v>
      </c>
      <c r="AE16" s="29">
        <v>2</v>
      </c>
      <c r="AF16" s="29">
        <v>3</v>
      </c>
      <c r="AG16" s="4">
        <v>10</v>
      </c>
      <c r="AH16" s="20">
        <v>13</v>
      </c>
      <c r="AI16" s="4">
        <v>2</v>
      </c>
      <c r="AJ16" s="5" t="s">
        <v>200</v>
      </c>
      <c r="AK16" s="20" t="s">
        <v>201</v>
      </c>
      <c r="AL16" s="26">
        <v>0.66249999999999998</v>
      </c>
      <c r="AM16" s="26">
        <f t="shared" si="2"/>
        <v>7.9166666666666607E-2</v>
      </c>
      <c r="AN16" s="20">
        <v>8960</v>
      </c>
      <c r="AO16" s="75">
        <v>3</v>
      </c>
      <c r="AP16" s="75">
        <v>2</v>
      </c>
      <c r="AQ16" s="20">
        <v>9799</v>
      </c>
      <c r="AR16" s="73">
        <v>2</v>
      </c>
      <c r="AS16" s="20">
        <v>3841</v>
      </c>
      <c r="AT16" s="73">
        <v>2</v>
      </c>
      <c r="AU16" s="20">
        <v>9858</v>
      </c>
      <c r="AV16" s="73">
        <v>2</v>
      </c>
      <c r="AW16" s="78">
        <v>6</v>
      </c>
      <c r="AX16" s="20" t="s">
        <v>204</v>
      </c>
      <c r="AY16" s="26">
        <v>0.6875</v>
      </c>
      <c r="AZ16" s="20">
        <v>4.9000000000000004</v>
      </c>
    </row>
    <row r="17" spans="1:52" x14ac:dyDescent="0.35">
      <c r="A17" s="20">
        <v>6</v>
      </c>
      <c r="B17" s="27">
        <v>44976</v>
      </c>
      <c r="C17" s="20" t="s">
        <v>90</v>
      </c>
      <c r="D17" s="38" t="s">
        <v>349</v>
      </c>
      <c r="E17" s="20" t="s">
        <v>365</v>
      </c>
      <c r="F17" s="4">
        <v>10</v>
      </c>
      <c r="G17" s="4">
        <v>3</v>
      </c>
      <c r="H17" s="4">
        <v>3</v>
      </c>
      <c r="I17" s="20">
        <v>153</v>
      </c>
      <c r="J17" s="20">
        <v>197</v>
      </c>
      <c r="K17" s="20">
        <v>610</v>
      </c>
      <c r="L17" s="20">
        <v>50</v>
      </c>
      <c r="M17" s="20">
        <v>4</v>
      </c>
      <c r="N17" s="4">
        <v>5</v>
      </c>
      <c r="O17" s="4">
        <v>4</v>
      </c>
      <c r="P17" s="20">
        <v>2</v>
      </c>
      <c r="Q17" s="20" t="s">
        <v>202</v>
      </c>
      <c r="R17" s="20">
        <v>2</v>
      </c>
      <c r="S17" s="20">
        <v>2</v>
      </c>
      <c r="T17" s="45">
        <v>0.58333333333333337</v>
      </c>
      <c r="U17" s="26">
        <v>0.67013888888888884</v>
      </c>
      <c r="V17" s="26">
        <f t="shared" si="0"/>
        <v>8.6805555555555469E-2</v>
      </c>
      <c r="W17" s="20">
        <v>28</v>
      </c>
      <c r="X17" s="20">
        <v>36</v>
      </c>
      <c r="Y17" s="20">
        <v>37.9</v>
      </c>
      <c r="Z17" s="5">
        <v>2</v>
      </c>
      <c r="AA17" s="5">
        <v>2</v>
      </c>
      <c r="AB17" s="5">
        <v>2</v>
      </c>
      <c r="AC17" s="29">
        <v>1</v>
      </c>
      <c r="AD17" s="29">
        <v>2</v>
      </c>
      <c r="AE17" s="29">
        <v>2</v>
      </c>
      <c r="AF17" s="29">
        <v>2</v>
      </c>
      <c r="AG17" s="4">
        <v>7</v>
      </c>
      <c r="AH17" s="20">
        <v>7</v>
      </c>
      <c r="AI17" s="4">
        <v>2</v>
      </c>
      <c r="AJ17" s="5" t="str">
        <f t="shared" si="1"/>
        <v xml:space="preserve"> </v>
      </c>
      <c r="AK17" s="20" t="s">
        <v>203</v>
      </c>
      <c r="AL17" s="26">
        <v>0.67638888888888893</v>
      </c>
      <c r="AM17" s="26">
        <f t="shared" si="2"/>
        <v>9.3055555555555558E-2</v>
      </c>
      <c r="AN17" s="20">
        <v>5814</v>
      </c>
      <c r="AO17" s="75">
        <v>2</v>
      </c>
      <c r="AP17" s="75">
        <v>1</v>
      </c>
      <c r="AQ17" s="20">
        <v>6730</v>
      </c>
      <c r="AR17" s="73">
        <v>2</v>
      </c>
      <c r="AS17" s="20">
        <v>5248</v>
      </c>
      <c r="AT17" s="73">
        <v>1</v>
      </c>
      <c r="AU17" s="20">
        <v>5611</v>
      </c>
      <c r="AV17" s="73">
        <v>2</v>
      </c>
      <c r="AW17" s="78">
        <v>6</v>
      </c>
      <c r="AX17" s="20" t="s">
        <v>205</v>
      </c>
      <c r="AY17" s="26">
        <v>0.6875</v>
      </c>
      <c r="AZ17" s="20">
        <v>6.16</v>
      </c>
    </row>
    <row r="18" spans="1:52" x14ac:dyDescent="0.35">
      <c r="A18" s="20">
        <v>6</v>
      </c>
      <c r="B18" s="27">
        <v>44976</v>
      </c>
      <c r="C18" s="20" t="s">
        <v>88</v>
      </c>
      <c r="D18" s="38" t="s">
        <v>350</v>
      </c>
      <c r="E18" s="20" t="s">
        <v>365</v>
      </c>
      <c r="F18" s="4">
        <v>1</v>
      </c>
      <c r="G18" s="4">
        <v>5</v>
      </c>
      <c r="H18" s="4">
        <v>1</v>
      </c>
      <c r="I18" s="20">
        <v>136</v>
      </c>
      <c r="J18" s="20">
        <v>153</v>
      </c>
      <c r="K18" s="20">
        <v>300</v>
      </c>
      <c r="L18" s="20">
        <v>36</v>
      </c>
      <c r="M18" s="20">
        <v>3</v>
      </c>
      <c r="N18" s="4">
        <v>5</v>
      </c>
      <c r="O18" s="4">
        <v>4</v>
      </c>
      <c r="P18" s="20">
        <v>1</v>
      </c>
      <c r="Q18" s="20" t="s">
        <v>136</v>
      </c>
      <c r="R18" s="20">
        <v>4</v>
      </c>
      <c r="S18" s="20">
        <v>2</v>
      </c>
      <c r="T18" s="45">
        <v>0.58333333333333304</v>
      </c>
      <c r="U18" s="26">
        <v>0.6875</v>
      </c>
      <c r="V18" s="26">
        <f t="shared" si="0"/>
        <v>0.10416666666666696</v>
      </c>
      <c r="W18" s="20">
        <v>52</v>
      </c>
      <c r="X18" s="20">
        <v>52</v>
      </c>
      <c r="Y18" s="20">
        <v>37.700000000000003</v>
      </c>
      <c r="Z18" s="5">
        <v>2</v>
      </c>
      <c r="AA18" s="5">
        <v>1</v>
      </c>
      <c r="AB18" s="5">
        <v>2</v>
      </c>
      <c r="AC18" s="29">
        <v>2</v>
      </c>
      <c r="AD18" s="29">
        <v>2</v>
      </c>
      <c r="AE18" s="29">
        <v>2</v>
      </c>
      <c r="AF18" s="29">
        <v>2</v>
      </c>
      <c r="AG18" s="4">
        <v>8</v>
      </c>
      <c r="AH18" s="20">
        <v>7</v>
      </c>
      <c r="AI18" s="4">
        <v>1</v>
      </c>
      <c r="AJ18" s="5" t="str">
        <f t="shared" si="1"/>
        <v xml:space="preserve"> </v>
      </c>
      <c r="AK18" s="20"/>
      <c r="AL18" s="26">
        <v>0.69027777777777777</v>
      </c>
      <c r="AM18" s="26">
        <f t="shared" si="2"/>
        <v>0.10694444444444473</v>
      </c>
      <c r="AN18" s="20">
        <v>6862</v>
      </c>
      <c r="AO18" s="75">
        <v>3</v>
      </c>
      <c r="AP18" s="75">
        <v>2</v>
      </c>
      <c r="AQ18" s="20">
        <v>6136</v>
      </c>
      <c r="AR18" s="73">
        <v>1</v>
      </c>
      <c r="AS18" s="20">
        <v>3128</v>
      </c>
      <c r="AT18" s="73">
        <v>2</v>
      </c>
      <c r="AU18" s="20">
        <v>1022</v>
      </c>
      <c r="AV18" s="73">
        <v>1</v>
      </c>
      <c r="AW18" s="78">
        <v>6</v>
      </c>
      <c r="AX18" s="20" t="s">
        <v>206</v>
      </c>
      <c r="AY18" s="26">
        <v>0.6875</v>
      </c>
      <c r="AZ18" s="20">
        <v>6.16</v>
      </c>
    </row>
    <row r="19" spans="1:52" x14ac:dyDescent="0.35">
      <c r="A19" s="20">
        <v>6</v>
      </c>
      <c r="B19" s="27">
        <v>44976</v>
      </c>
      <c r="C19" s="20" t="s">
        <v>84</v>
      </c>
      <c r="D19" s="38" t="s">
        <v>351</v>
      </c>
      <c r="E19" s="20" t="s">
        <v>208</v>
      </c>
      <c r="F19" s="4">
        <v>15</v>
      </c>
      <c r="G19" s="4">
        <v>5</v>
      </c>
      <c r="H19" s="4">
        <v>1</v>
      </c>
      <c r="I19" s="20">
        <v>173</v>
      </c>
      <c r="J19" s="20">
        <v>222</v>
      </c>
      <c r="K19" s="20">
        <v>814</v>
      </c>
      <c r="L19" s="20">
        <v>56</v>
      </c>
      <c r="M19" s="20">
        <v>3</v>
      </c>
      <c r="N19" s="4">
        <v>5</v>
      </c>
      <c r="O19" s="4">
        <v>4</v>
      </c>
      <c r="P19" s="20">
        <v>2</v>
      </c>
      <c r="Q19" s="20" t="s">
        <v>209</v>
      </c>
      <c r="R19" s="20">
        <v>2</v>
      </c>
      <c r="S19" s="20">
        <v>4</v>
      </c>
      <c r="T19" s="45">
        <v>0.66666666666666663</v>
      </c>
      <c r="U19" s="26">
        <v>0.94791666666666663</v>
      </c>
      <c r="V19" s="26">
        <f t="shared" si="0"/>
        <v>0.28125</v>
      </c>
      <c r="W19" s="20">
        <v>40</v>
      </c>
      <c r="X19" s="20">
        <v>14</v>
      </c>
      <c r="Y19" s="20">
        <v>38.200000000000003</v>
      </c>
      <c r="Z19" s="5">
        <v>1</v>
      </c>
      <c r="AA19" s="5">
        <v>1</v>
      </c>
      <c r="AB19" s="5">
        <v>2</v>
      </c>
      <c r="AC19" s="29">
        <v>2</v>
      </c>
      <c r="AD19" s="29">
        <v>1</v>
      </c>
      <c r="AE19" s="29">
        <v>2</v>
      </c>
      <c r="AF19" s="29">
        <v>1</v>
      </c>
      <c r="AG19" s="4">
        <v>6</v>
      </c>
      <c r="AH19" s="20">
        <v>3</v>
      </c>
      <c r="AI19" s="4">
        <v>1</v>
      </c>
      <c r="AJ19" s="5" t="str">
        <f t="shared" si="1"/>
        <v xml:space="preserve"> </v>
      </c>
      <c r="AK19" s="20" t="s">
        <v>210</v>
      </c>
      <c r="AL19" s="26">
        <v>0.95486111111111116</v>
      </c>
      <c r="AM19" s="26">
        <f t="shared" si="2"/>
        <v>0.28819444444444453</v>
      </c>
      <c r="AN19" s="20">
        <v>3635</v>
      </c>
      <c r="AO19" s="75">
        <v>6</v>
      </c>
      <c r="AP19" s="75">
        <v>3</v>
      </c>
      <c r="AQ19" s="20">
        <v>8766</v>
      </c>
      <c r="AR19" s="73">
        <v>2</v>
      </c>
      <c r="AS19" s="20">
        <v>1312</v>
      </c>
      <c r="AT19" s="73">
        <v>3</v>
      </c>
      <c r="AU19" s="20">
        <v>2037</v>
      </c>
      <c r="AV19" s="73">
        <v>2</v>
      </c>
      <c r="AW19" s="78">
        <v>10</v>
      </c>
      <c r="AX19" s="20" t="s">
        <v>211</v>
      </c>
      <c r="AY19" s="26">
        <v>0.94791666666666663</v>
      </c>
      <c r="AZ19" s="20">
        <v>2.71</v>
      </c>
    </row>
    <row r="20" spans="1:52" x14ac:dyDescent="0.35">
      <c r="A20" s="20">
        <v>6</v>
      </c>
      <c r="B20" s="27">
        <v>44976</v>
      </c>
      <c r="C20" s="20" t="s">
        <v>82</v>
      </c>
      <c r="D20" s="38" t="s">
        <v>352</v>
      </c>
      <c r="E20" s="20" t="s">
        <v>365</v>
      </c>
      <c r="F20" s="4">
        <v>9</v>
      </c>
      <c r="G20" s="4">
        <v>3</v>
      </c>
      <c r="H20" s="4">
        <v>1</v>
      </c>
      <c r="I20" s="20">
        <v>142</v>
      </c>
      <c r="J20" s="20">
        <v>175</v>
      </c>
      <c r="K20" s="20">
        <v>441</v>
      </c>
      <c r="L20" s="20">
        <v>45</v>
      </c>
      <c r="M20" s="20">
        <v>3</v>
      </c>
      <c r="N20" s="4">
        <v>5</v>
      </c>
      <c r="O20" s="4">
        <v>4</v>
      </c>
      <c r="P20" s="20">
        <v>2</v>
      </c>
      <c r="Q20" s="20" t="s">
        <v>213</v>
      </c>
      <c r="R20" s="20">
        <v>3</v>
      </c>
      <c r="S20" s="20">
        <v>3</v>
      </c>
      <c r="T20" s="45">
        <v>0.66666666666666663</v>
      </c>
      <c r="U20" s="26">
        <v>0.90972222222222221</v>
      </c>
      <c r="V20" s="26">
        <f t="shared" si="0"/>
        <v>0.24305555555555558</v>
      </c>
      <c r="W20" s="20">
        <v>42</v>
      </c>
      <c r="X20" s="20">
        <v>20</v>
      </c>
      <c r="Y20" s="20">
        <v>38.299999999999997</v>
      </c>
      <c r="Z20" s="5">
        <v>1</v>
      </c>
      <c r="AA20" s="5">
        <v>1</v>
      </c>
      <c r="AB20" s="5">
        <v>2</v>
      </c>
      <c r="AC20" s="29">
        <v>2</v>
      </c>
      <c r="AD20" s="29">
        <v>1</v>
      </c>
      <c r="AE20" s="29">
        <v>2</v>
      </c>
      <c r="AF20" s="29">
        <v>1</v>
      </c>
      <c r="AG20" s="4">
        <v>6</v>
      </c>
      <c r="AH20" s="20">
        <v>3</v>
      </c>
      <c r="AI20" s="4">
        <v>1</v>
      </c>
      <c r="AJ20" s="5" t="s">
        <v>214</v>
      </c>
      <c r="AK20" s="20" t="s">
        <v>229</v>
      </c>
      <c r="AL20" s="26">
        <v>0.93472222222222223</v>
      </c>
      <c r="AM20" s="26">
        <f t="shared" si="2"/>
        <v>0.2680555555555556</v>
      </c>
      <c r="AN20" s="20">
        <v>9932</v>
      </c>
      <c r="AO20" s="75">
        <v>4</v>
      </c>
      <c r="AP20" s="75">
        <v>2</v>
      </c>
      <c r="AQ20" s="20">
        <v>8025</v>
      </c>
      <c r="AR20" s="73">
        <v>1</v>
      </c>
      <c r="AS20" s="20"/>
      <c r="AT20" s="76"/>
      <c r="AU20" s="20">
        <v>7068</v>
      </c>
      <c r="AV20" s="76"/>
      <c r="AW20" s="76"/>
      <c r="AX20" s="20" t="s">
        <v>216</v>
      </c>
      <c r="AY20" s="26">
        <v>0.92708333333333337</v>
      </c>
      <c r="AZ20" s="20">
        <v>7.78</v>
      </c>
    </row>
    <row r="21" spans="1:52" x14ac:dyDescent="0.35">
      <c r="A21" s="20">
        <v>6</v>
      </c>
      <c r="B21" s="27">
        <v>44976</v>
      </c>
      <c r="C21" s="20" t="s">
        <v>80</v>
      </c>
      <c r="D21" s="38" t="s">
        <v>353</v>
      </c>
      <c r="E21" s="20" t="s">
        <v>365</v>
      </c>
      <c r="F21" s="4">
        <v>7</v>
      </c>
      <c r="G21" s="4">
        <v>3</v>
      </c>
      <c r="H21" s="4">
        <v>3</v>
      </c>
      <c r="I21" s="20">
        <v>146</v>
      </c>
      <c r="J21" s="20">
        <v>182</v>
      </c>
      <c r="K21" s="20">
        <v>492</v>
      </c>
      <c r="L21" s="20">
        <v>51</v>
      </c>
      <c r="M21" s="20">
        <v>4</v>
      </c>
      <c r="N21" s="4">
        <v>5</v>
      </c>
      <c r="O21" s="4">
        <v>4</v>
      </c>
      <c r="P21" s="20">
        <v>2</v>
      </c>
      <c r="Q21" s="20" t="s">
        <v>213</v>
      </c>
      <c r="R21" s="20">
        <v>3</v>
      </c>
      <c r="S21" s="20">
        <v>3</v>
      </c>
      <c r="T21" s="45">
        <v>0.66666666666666663</v>
      </c>
      <c r="U21" s="26">
        <v>0.90625</v>
      </c>
      <c r="V21" s="26">
        <f t="shared" si="0"/>
        <v>0.23958333333333337</v>
      </c>
      <c r="W21" s="20">
        <v>36</v>
      </c>
      <c r="X21" s="20">
        <v>18</v>
      </c>
      <c r="Y21" s="20">
        <v>37.799999999999997</v>
      </c>
      <c r="Z21" s="5">
        <v>1</v>
      </c>
      <c r="AA21" s="5">
        <v>1</v>
      </c>
      <c r="AB21" s="5">
        <v>2</v>
      </c>
      <c r="AC21" s="29">
        <v>1</v>
      </c>
      <c r="AD21" s="29">
        <v>2</v>
      </c>
      <c r="AE21" s="29">
        <v>2</v>
      </c>
      <c r="AF21" s="29">
        <v>2</v>
      </c>
      <c r="AG21" s="4">
        <v>7</v>
      </c>
      <c r="AH21" s="20">
        <v>6</v>
      </c>
      <c r="AI21" s="4">
        <v>1</v>
      </c>
      <c r="AJ21" s="5" t="s">
        <v>218</v>
      </c>
      <c r="AK21" s="20" t="s">
        <v>217</v>
      </c>
      <c r="AL21" s="26">
        <v>0.91527777777777775</v>
      </c>
      <c r="AM21" s="26">
        <f t="shared" si="2"/>
        <v>0.24861111111111112</v>
      </c>
      <c r="AN21" s="20">
        <v>8073</v>
      </c>
      <c r="AO21" s="75">
        <v>6</v>
      </c>
      <c r="AP21" s="75">
        <v>3</v>
      </c>
      <c r="AQ21" s="20">
        <v>2271</v>
      </c>
      <c r="AR21" s="73">
        <v>3</v>
      </c>
      <c r="AS21" s="20">
        <v>4112</v>
      </c>
      <c r="AT21" s="73">
        <v>2</v>
      </c>
      <c r="AU21" s="20">
        <v>4034</v>
      </c>
      <c r="AV21" s="73">
        <v>2</v>
      </c>
      <c r="AW21" s="78">
        <v>10</v>
      </c>
      <c r="AX21" s="20" t="s">
        <v>219</v>
      </c>
      <c r="AY21" s="26">
        <v>0.89583333333333337</v>
      </c>
      <c r="AZ21" s="20">
        <v>8.5299999999999994</v>
      </c>
    </row>
    <row r="22" spans="1:52" x14ac:dyDescent="0.35">
      <c r="A22">
        <v>7</v>
      </c>
      <c r="B22" s="1">
        <v>44983</v>
      </c>
      <c r="C22" t="s">
        <v>75</v>
      </c>
      <c r="D22" s="37" t="s">
        <v>354</v>
      </c>
      <c r="E22" t="s">
        <v>365</v>
      </c>
      <c r="F22" s="4">
        <v>7</v>
      </c>
      <c r="G22" s="4">
        <v>1</v>
      </c>
      <c r="H22" s="4">
        <v>1</v>
      </c>
      <c r="I22">
        <v>163</v>
      </c>
      <c r="J22">
        <v>184</v>
      </c>
      <c r="K22">
        <v>507</v>
      </c>
      <c r="L22">
        <v>52</v>
      </c>
      <c r="M22">
        <v>3</v>
      </c>
      <c r="N22" s="4">
        <v>2</v>
      </c>
      <c r="O22" s="4">
        <v>1</v>
      </c>
      <c r="P22">
        <v>3</v>
      </c>
      <c r="Q22" t="s">
        <v>136</v>
      </c>
      <c r="R22">
        <v>8</v>
      </c>
      <c r="S22">
        <v>2</v>
      </c>
      <c r="T22" s="45">
        <v>0.625</v>
      </c>
      <c r="U22" s="2">
        <v>0.73611111111111116</v>
      </c>
      <c r="V22" s="2">
        <f t="shared" si="0"/>
        <v>0.11111111111111116</v>
      </c>
      <c r="W22">
        <v>28</v>
      </c>
      <c r="X22">
        <v>21</v>
      </c>
      <c r="Y22">
        <v>36.9</v>
      </c>
      <c r="Z22" s="5">
        <v>1</v>
      </c>
      <c r="AA22" s="5">
        <v>2</v>
      </c>
      <c r="AB22" s="5">
        <v>2</v>
      </c>
      <c r="AC22" s="29">
        <v>2</v>
      </c>
      <c r="AD22" s="29">
        <v>2</v>
      </c>
      <c r="AE22" s="29">
        <v>2</v>
      </c>
      <c r="AF22" s="29">
        <v>2</v>
      </c>
      <c r="AG22" s="4">
        <v>8</v>
      </c>
      <c r="AH22">
        <v>6</v>
      </c>
      <c r="AI22" s="4">
        <v>1</v>
      </c>
      <c r="AJ22" s="5" t="s">
        <v>367</v>
      </c>
      <c r="AK22" t="s">
        <v>373</v>
      </c>
      <c r="AL22" s="2">
        <v>0.78125</v>
      </c>
      <c r="AM22" s="2">
        <f t="shared" si="2"/>
        <v>0.15625</v>
      </c>
      <c r="AN22">
        <v>9821</v>
      </c>
      <c r="AO22" s="73">
        <v>2</v>
      </c>
      <c r="AP22" s="73">
        <v>1</v>
      </c>
      <c r="AQ22">
        <v>1979</v>
      </c>
      <c r="AR22" s="75">
        <v>2</v>
      </c>
      <c r="AS22">
        <v>1186</v>
      </c>
      <c r="AT22" s="75">
        <v>1</v>
      </c>
      <c r="AU22">
        <v>3837</v>
      </c>
      <c r="AV22" s="75">
        <v>1</v>
      </c>
      <c r="AW22" s="79">
        <v>5</v>
      </c>
      <c r="AX22" t="s">
        <v>191</v>
      </c>
      <c r="AY22" s="2">
        <v>0.81805555555555554</v>
      </c>
      <c r="AZ22">
        <v>13.53</v>
      </c>
    </row>
    <row r="23" spans="1:52" x14ac:dyDescent="0.35">
      <c r="A23">
        <v>7</v>
      </c>
      <c r="B23" s="1">
        <v>44983</v>
      </c>
      <c r="C23" t="s">
        <v>73</v>
      </c>
      <c r="D23" s="37" t="s">
        <v>355</v>
      </c>
      <c r="E23" t="s">
        <v>365</v>
      </c>
      <c r="F23" s="4">
        <v>4</v>
      </c>
      <c r="G23" s="4">
        <v>1</v>
      </c>
      <c r="H23" s="4">
        <v>3</v>
      </c>
      <c r="I23">
        <v>163</v>
      </c>
      <c r="J23">
        <v>181</v>
      </c>
      <c r="K23">
        <v>484</v>
      </c>
      <c r="L23">
        <v>49</v>
      </c>
      <c r="M23">
        <v>2</v>
      </c>
      <c r="N23" s="4">
        <v>5</v>
      </c>
      <c r="O23" s="4">
        <v>2</v>
      </c>
      <c r="P23">
        <v>3</v>
      </c>
      <c r="Q23" t="s">
        <v>136</v>
      </c>
      <c r="R23">
        <v>8</v>
      </c>
      <c r="S23">
        <v>2</v>
      </c>
      <c r="T23" s="45">
        <v>0.625</v>
      </c>
      <c r="U23" s="2">
        <v>0.71875</v>
      </c>
      <c r="V23" s="2">
        <f t="shared" si="0"/>
        <v>9.375E-2</v>
      </c>
      <c r="W23">
        <v>32</v>
      </c>
      <c r="X23">
        <v>14</v>
      </c>
      <c r="Y23">
        <v>37.200000000000003</v>
      </c>
      <c r="Z23" s="5">
        <v>1</v>
      </c>
      <c r="AA23" s="5">
        <v>1</v>
      </c>
      <c r="AB23" s="5">
        <v>2</v>
      </c>
      <c r="AC23" s="29">
        <v>2</v>
      </c>
      <c r="AD23" s="29">
        <v>2</v>
      </c>
      <c r="AE23" s="29">
        <v>2</v>
      </c>
      <c r="AF23" s="29">
        <v>2</v>
      </c>
      <c r="AG23" s="4">
        <v>8</v>
      </c>
      <c r="AH23">
        <v>8</v>
      </c>
      <c r="AI23" s="4">
        <v>1</v>
      </c>
      <c r="AJ23" s="5" t="str">
        <f t="shared" si="1"/>
        <v xml:space="preserve"> </v>
      </c>
      <c r="AK23" t="s">
        <v>374</v>
      </c>
      <c r="AL23" s="2">
        <v>0.77430555555555547</v>
      </c>
      <c r="AM23" s="2">
        <f t="shared" si="2"/>
        <v>0.14930555555555547</v>
      </c>
      <c r="AN23">
        <v>4784</v>
      </c>
      <c r="AO23" s="75">
        <v>3</v>
      </c>
      <c r="AP23" s="75">
        <v>2</v>
      </c>
      <c r="AQ23">
        <v>6022</v>
      </c>
      <c r="AR23" s="75">
        <v>2</v>
      </c>
      <c r="AS23">
        <v>6065</v>
      </c>
      <c r="AT23" s="75">
        <v>3</v>
      </c>
      <c r="AU23">
        <v>2300</v>
      </c>
      <c r="AV23" s="75">
        <v>2</v>
      </c>
      <c r="AW23" s="79">
        <v>9</v>
      </c>
      <c r="AX23" t="s">
        <v>193</v>
      </c>
      <c r="AY23" s="2">
        <v>0.82013888888888886</v>
      </c>
      <c r="AZ23">
        <v>5.69</v>
      </c>
    </row>
    <row r="24" spans="1:52" x14ac:dyDescent="0.35">
      <c r="A24">
        <v>7</v>
      </c>
      <c r="B24" s="1">
        <v>44983</v>
      </c>
      <c r="C24" t="s">
        <v>93</v>
      </c>
      <c r="D24" s="37" t="s">
        <v>356</v>
      </c>
      <c r="E24" t="s">
        <v>365</v>
      </c>
      <c r="F24" s="4">
        <v>8</v>
      </c>
      <c r="G24" s="4">
        <v>5</v>
      </c>
      <c r="H24" s="4">
        <v>1</v>
      </c>
      <c r="I24">
        <v>100</v>
      </c>
      <c r="J24">
        <v>140</v>
      </c>
      <c r="K24">
        <v>230</v>
      </c>
      <c r="L24">
        <v>38</v>
      </c>
      <c r="M24">
        <v>4</v>
      </c>
      <c r="N24" s="4">
        <v>5</v>
      </c>
      <c r="O24" s="4">
        <v>2</v>
      </c>
      <c r="P24">
        <v>2</v>
      </c>
      <c r="Q24" t="s">
        <v>136</v>
      </c>
      <c r="R24">
        <v>8</v>
      </c>
      <c r="S24">
        <v>2</v>
      </c>
      <c r="T24" s="45">
        <v>0.625</v>
      </c>
      <c r="U24" s="2">
        <v>0.75</v>
      </c>
      <c r="V24" s="2">
        <f t="shared" si="0"/>
        <v>0.125</v>
      </c>
      <c r="W24">
        <v>42</v>
      </c>
      <c r="X24">
        <v>21</v>
      </c>
      <c r="Y24">
        <v>37.5</v>
      </c>
      <c r="Z24" s="5">
        <v>1</v>
      </c>
      <c r="AA24" s="5">
        <v>2</v>
      </c>
      <c r="AB24" s="5">
        <v>2</v>
      </c>
      <c r="AC24" s="29">
        <v>2</v>
      </c>
      <c r="AD24" s="29">
        <v>2</v>
      </c>
      <c r="AE24" s="29">
        <v>2</v>
      </c>
      <c r="AF24" s="29">
        <v>3</v>
      </c>
      <c r="AG24" s="4">
        <v>9</v>
      </c>
      <c r="AH24">
        <v>11</v>
      </c>
      <c r="AI24" s="4">
        <v>1</v>
      </c>
      <c r="AJ24" s="5" t="str">
        <f t="shared" si="1"/>
        <v xml:space="preserve"> </v>
      </c>
      <c r="AK24" t="s">
        <v>375</v>
      </c>
      <c r="AL24" s="2">
        <v>0.79513888888888884</v>
      </c>
      <c r="AM24" s="2">
        <f t="shared" si="2"/>
        <v>0.17013888888888884</v>
      </c>
      <c r="AN24">
        <v>5238</v>
      </c>
      <c r="AO24" s="75">
        <v>6</v>
      </c>
      <c r="AP24" s="75">
        <v>3</v>
      </c>
      <c r="AQ24">
        <v>6951</v>
      </c>
      <c r="AR24" s="73">
        <v>1</v>
      </c>
      <c r="AS24">
        <v>1664</v>
      </c>
      <c r="AT24" s="73">
        <v>2</v>
      </c>
      <c r="AU24">
        <v>5789</v>
      </c>
      <c r="AV24" s="73">
        <v>2</v>
      </c>
      <c r="AW24" s="78">
        <v>8</v>
      </c>
      <c r="AX24" t="s">
        <v>195</v>
      </c>
      <c r="AY24" s="2">
        <v>0.81527777777777777</v>
      </c>
      <c r="AZ24">
        <v>5.86</v>
      </c>
    </row>
    <row r="25" spans="1:52" x14ac:dyDescent="0.35">
      <c r="A25" s="20">
        <v>8</v>
      </c>
      <c r="B25" s="27">
        <v>44990</v>
      </c>
      <c r="C25" s="20" t="s">
        <v>94</v>
      </c>
      <c r="D25" s="38" t="s">
        <v>357</v>
      </c>
      <c r="E25" s="20" t="s">
        <v>365</v>
      </c>
      <c r="F25" s="4">
        <v>9</v>
      </c>
      <c r="G25" s="4">
        <v>3</v>
      </c>
      <c r="H25" s="4">
        <v>1</v>
      </c>
      <c r="I25" s="20">
        <v>148</v>
      </c>
      <c r="J25" s="20">
        <v>177</v>
      </c>
      <c r="K25" s="20">
        <v>455</v>
      </c>
      <c r="L25" s="20">
        <v>43</v>
      </c>
      <c r="M25" s="20">
        <v>3</v>
      </c>
      <c r="N25" s="4">
        <v>5</v>
      </c>
      <c r="O25" s="4">
        <v>4</v>
      </c>
      <c r="P25" s="20">
        <v>1</v>
      </c>
      <c r="Q25" s="20" t="s">
        <v>158</v>
      </c>
      <c r="R25" s="20">
        <v>14</v>
      </c>
      <c r="S25" s="20">
        <v>2</v>
      </c>
      <c r="T25" s="45">
        <v>0.58333333333333337</v>
      </c>
      <c r="U25" s="26">
        <v>0.67013888888888884</v>
      </c>
      <c r="V25" s="26">
        <f t="shared" si="0"/>
        <v>8.6805555555555469E-2</v>
      </c>
      <c r="W25" s="20">
        <v>36</v>
      </c>
      <c r="X25" s="20">
        <v>42</v>
      </c>
      <c r="Y25" s="20">
        <v>37.6</v>
      </c>
      <c r="Z25" s="5">
        <v>1</v>
      </c>
      <c r="AA25" s="5">
        <v>1</v>
      </c>
      <c r="AB25" s="5">
        <v>1</v>
      </c>
      <c r="AC25" s="29">
        <v>2</v>
      </c>
      <c r="AD25" s="29">
        <v>2</v>
      </c>
      <c r="AE25" s="29">
        <v>3</v>
      </c>
      <c r="AF25" s="29">
        <v>1</v>
      </c>
      <c r="AG25" s="4">
        <v>8</v>
      </c>
      <c r="AH25" s="20">
        <v>4</v>
      </c>
      <c r="AI25" s="4">
        <v>1</v>
      </c>
      <c r="AJ25" s="5" t="s">
        <v>367</v>
      </c>
      <c r="AK25" s="20"/>
      <c r="AL25" s="26">
        <v>0.74305555555555547</v>
      </c>
      <c r="AM25" s="26">
        <f t="shared" si="2"/>
        <v>0.1597222222222221</v>
      </c>
      <c r="AN25" s="20">
        <v>1344</v>
      </c>
      <c r="AO25" s="73">
        <v>1</v>
      </c>
      <c r="AP25" s="73">
        <v>1</v>
      </c>
      <c r="AQ25" s="20">
        <v>5755</v>
      </c>
      <c r="AR25" s="73">
        <v>2</v>
      </c>
      <c r="AS25" s="20">
        <v>7460</v>
      </c>
      <c r="AT25" s="73">
        <v>2</v>
      </c>
      <c r="AU25" s="20">
        <v>5561</v>
      </c>
      <c r="AV25" s="73">
        <v>2</v>
      </c>
      <c r="AW25" s="78">
        <v>7</v>
      </c>
      <c r="AX25" s="20" t="s">
        <v>159</v>
      </c>
      <c r="AY25" s="26">
        <v>0.72916666666666663</v>
      </c>
      <c r="AZ25" s="20">
        <v>15.21</v>
      </c>
    </row>
    <row r="26" spans="1:52" x14ac:dyDescent="0.35">
      <c r="A26" s="20">
        <v>8</v>
      </c>
      <c r="B26" s="27">
        <v>44990</v>
      </c>
      <c r="C26" s="20" t="s">
        <v>95</v>
      </c>
      <c r="D26" s="38" t="s">
        <v>358</v>
      </c>
      <c r="E26" s="20" t="s">
        <v>365</v>
      </c>
      <c r="F26" s="4">
        <v>9</v>
      </c>
      <c r="G26" s="4">
        <v>3</v>
      </c>
      <c r="H26" s="4">
        <v>1</v>
      </c>
      <c r="I26" s="20">
        <v>151</v>
      </c>
      <c r="J26" s="20">
        <v>175</v>
      </c>
      <c r="K26" s="20">
        <v>441</v>
      </c>
      <c r="L26" s="20">
        <v>40</v>
      </c>
      <c r="M26" s="20">
        <v>3</v>
      </c>
      <c r="N26" s="4">
        <v>5</v>
      </c>
      <c r="O26" s="4">
        <v>4</v>
      </c>
      <c r="P26" s="20">
        <v>2</v>
      </c>
      <c r="Q26" s="20" t="s">
        <v>156</v>
      </c>
      <c r="R26" s="20">
        <v>14</v>
      </c>
      <c r="S26" s="20">
        <v>2</v>
      </c>
      <c r="T26" s="45">
        <v>0.58333333333333337</v>
      </c>
      <c r="U26" s="26">
        <v>0.67361111111111116</v>
      </c>
      <c r="V26" s="26">
        <f t="shared" si="0"/>
        <v>9.027777777777779E-2</v>
      </c>
      <c r="W26" s="20">
        <v>32</v>
      </c>
      <c r="X26" s="20">
        <v>36</v>
      </c>
      <c r="Y26" s="20">
        <v>37.4</v>
      </c>
      <c r="Z26" s="5">
        <v>1</v>
      </c>
      <c r="AA26" s="5">
        <v>1</v>
      </c>
      <c r="AB26" s="5">
        <v>1</v>
      </c>
      <c r="AC26" s="29">
        <v>1</v>
      </c>
      <c r="AD26" s="29">
        <v>2</v>
      </c>
      <c r="AE26" s="29">
        <v>3</v>
      </c>
      <c r="AF26" s="29">
        <v>1</v>
      </c>
      <c r="AG26" s="4">
        <v>7</v>
      </c>
      <c r="AH26" s="20">
        <v>3</v>
      </c>
      <c r="AI26" s="4">
        <v>1</v>
      </c>
      <c r="AJ26" s="5" t="str">
        <f t="shared" si="1"/>
        <v xml:space="preserve"> </v>
      </c>
      <c r="AK26" s="20" t="s">
        <v>376</v>
      </c>
      <c r="AL26" s="26">
        <v>0.76388888888888884</v>
      </c>
      <c r="AM26" s="26">
        <f t="shared" si="2"/>
        <v>0.18055555555555547</v>
      </c>
      <c r="AN26" s="20">
        <v>1975</v>
      </c>
      <c r="AO26" s="73">
        <v>1</v>
      </c>
      <c r="AP26" s="73">
        <v>1</v>
      </c>
      <c r="AQ26" s="20">
        <v>9081</v>
      </c>
      <c r="AR26" s="73">
        <v>2</v>
      </c>
      <c r="AS26" s="20">
        <v>7705</v>
      </c>
      <c r="AT26" s="73">
        <v>2</v>
      </c>
      <c r="AU26" s="20">
        <v>9593</v>
      </c>
      <c r="AV26" s="73">
        <v>2</v>
      </c>
      <c r="AW26" s="78">
        <v>7</v>
      </c>
      <c r="AX26" s="20" t="s">
        <v>157</v>
      </c>
      <c r="AY26" s="26">
        <v>0.75</v>
      </c>
      <c r="AZ26" s="20">
        <v>14.53</v>
      </c>
    </row>
    <row r="27" spans="1:52" x14ac:dyDescent="0.35">
      <c r="A27" s="20">
        <v>8</v>
      </c>
      <c r="B27" s="27">
        <v>44990</v>
      </c>
      <c r="C27" s="20" t="s">
        <v>96</v>
      </c>
      <c r="D27" s="38" t="s">
        <v>359</v>
      </c>
      <c r="E27" s="20" t="s">
        <v>365</v>
      </c>
      <c r="F27" s="4">
        <v>8</v>
      </c>
      <c r="G27" s="4">
        <v>1</v>
      </c>
      <c r="H27" s="4">
        <v>1</v>
      </c>
      <c r="I27" s="20">
        <v>169</v>
      </c>
      <c r="J27" s="20">
        <v>188</v>
      </c>
      <c r="K27" s="20">
        <v>537</v>
      </c>
      <c r="L27" s="20">
        <v>49</v>
      </c>
      <c r="M27" s="20">
        <v>3</v>
      </c>
      <c r="N27" s="4">
        <v>2</v>
      </c>
      <c r="O27" s="4">
        <v>3</v>
      </c>
      <c r="P27" s="20">
        <v>3</v>
      </c>
      <c r="Q27" s="20" t="s">
        <v>151</v>
      </c>
      <c r="R27" s="20">
        <v>1.5</v>
      </c>
      <c r="S27" s="20">
        <v>2</v>
      </c>
      <c r="T27" s="45">
        <v>0.58333333333333304</v>
      </c>
      <c r="U27" s="26">
        <v>0.6875</v>
      </c>
      <c r="V27" s="26">
        <f t="shared" si="0"/>
        <v>0.10416666666666696</v>
      </c>
      <c r="W27" s="20">
        <v>28</v>
      </c>
      <c r="X27" s="20">
        <v>24</v>
      </c>
      <c r="Y27" s="20">
        <v>37.4</v>
      </c>
      <c r="Z27" s="5">
        <v>1</v>
      </c>
      <c r="AA27" s="5">
        <v>1</v>
      </c>
      <c r="AB27" s="5">
        <v>2</v>
      </c>
      <c r="AC27" s="29">
        <v>2</v>
      </c>
      <c r="AD27" s="29">
        <v>2</v>
      </c>
      <c r="AE27" s="29">
        <v>1</v>
      </c>
      <c r="AF27" s="29">
        <v>1</v>
      </c>
      <c r="AG27" s="4">
        <v>6</v>
      </c>
      <c r="AH27" s="20">
        <v>2</v>
      </c>
      <c r="AI27" s="4">
        <v>1</v>
      </c>
      <c r="AJ27" s="5" t="s">
        <v>382</v>
      </c>
      <c r="AK27" s="20" t="s">
        <v>377</v>
      </c>
      <c r="AL27" s="26">
        <v>0.77222222222222225</v>
      </c>
      <c r="AM27" s="26">
        <f t="shared" si="2"/>
        <v>0.18888888888888922</v>
      </c>
      <c r="AN27" s="20">
        <v>5940</v>
      </c>
      <c r="AO27" s="73">
        <v>1</v>
      </c>
      <c r="AP27" s="73">
        <v>1</v>
      </c>
      <c r="AQ27" s="20">
        <v>5141</v>
      </c>
      <c r="AR27" s="73">
        <v>1</v>
      </c>
      <c r="AS27" s="20">
        <v>7710</v>
      </c>
      <c r="AT27" s="73">
        <v>1</v>
      </c>
      <c r="AU27" s="20">
        <v>7994</v>
      </c>
      <c r="AV27" s="73">
        <v>2</v>
      </c>
      <c r="AW27" s="78">
        <v>5</v>
      </c>
      <c r="AX27" s="20" t="s">
        <v>155</v>
      </c>
      <c r="AY27" s="26">
        <v>0.74652777777777779</v>
      </c>
      <c r="AZ27" s="20">
        <v>10.82</v>
      </c>
    </row>
    <row r="28" spans="1:52" x14ac:dyDescent="0.35">
      <c r="A28" s="20">
        <v>8</v>
      </c>
      <c r="B28" s="27">
        <v>44990</v>
      </c>
      <c r="C28" s="20" t="s">
        <v>97</v>
      </c>
      <c r="D28" s="38" t="s">
        <v>360</v>
      </c>
      <c r="E28" s="20" t="s">
        <v>365</v>
      </c>
      <c r="F28" s="4">
        <v>11</v>
      </c>
      <c r="G28" s="4">
        <v>1</v>
      </c>
      <c r="H28" s="4">
        <v>1</v>
      </c>
      <c r="I28" s="20">
        <v>172</v>
      </c>
      <c r="J28" s="20">
        <v>196</v>
      </c>
      <c r="K28" s="20">
        <v>601</v>
      </c>
      <c r="L28" s="20">
        <v>52</v>
      </c>
      <c r="M28" s="20">
        <v>3</v>
      </c>
      <c r="N28" s="4">
        <v>2</v>
      </c>
      <c r="O28" s="4">
        <v>3</v>
      </c>
      <c r="P28" s="20">
        <v>3</v>
      </c>
      <c r="Q28" s="20" t="s">
        <v>151</v>
      </c>
      <c r="R28" s="20">
        <v>1.5</v>
      </c>
      <c r="S28" s="20">
        <v>2</v>
      </c>
      <c r="T28" s="45">
        <v>0.58333333333333304</v>
      </c>
      <c r="U28" s="26">
        <v>0.7104166666666667</v>
      </c>
      <c r="V28" s="26">
        <f t="shared" si="0"/>
        <v>0.12708333333333366</v>
      </c>
      <c r="W28" s="20">
        <v>28</v>
      </c>
      <c r="X28" s="20">
        <v>20</v>
      </c>
      <c r="Y28" s="20">
        <v>37.200000000000003</v>
      </c>
      <c r="Z28" s="5">
        <v>1</v>
      </c>
      <c r="AA28" s="5">
        <v>2</v>
      </c>
      <c r="AB28" s="5">
        <v>2</v>
      </c>
      <c r="AC28" s="29">
        <v>3</v>
      </c>
      <c r="AD28" s="29">
        <v>3</v>
      </c>
      <c r="AE28" s="29">
        <v>2</v>
      </c>
      <c r="AF28" s="29">
        <v>1</v>
      </c>
      <c r="AG28" s="4">
        <v>9</v>
      </c>
      <c r="AH28" s="20">
        <v>3</v>
      </c>
      <c r="AI28" s="4">
        <v>1</v>
      </c>
      <c r="AJ28" s="5" t="s">
        <v>368</v>
      </c>
      <c r="AK28" s="20" t="s">
        <v>152</v>
      </c>
      <c r="AL28" s="26">
        <v>0.77847222222222223</v>
      </c>
      <c r="AM28" s="26">
        <f t="shared" si="2"/>
        <v>0.19513888888888919</v>
      </c>
      <c r="AN28" s="20">
        <v>5320</v>
      </c>
      <c r="AO28" s="73">
        <v>1</v>
      </c>
      <c r="AP28" s="73">
        <v>1</v>
      </c>
      <c r="AQ28" s="20">
        <v>7142</v>
      </c>
      <c r="AR28" s="73">
        <v>1</v>
      </c>
      <c r="AS28" s="20">
        <v>8119</v>
      </c>
      <c r="AT28" s="73">
        <v>1</v>
      </c>
      <c r="AU28" s="20">
        <v>9553</v>
      </c>
      <c r="AV28" s="73">
        <v>1</v>
      </c>
      <c r="AW28" s="78">
        <v>4</v>
      </c>
      <c r="AX28" s="20" t="s">
        <v>153</v>
      </c>
      <c r="AY28" s="26">
        <v>0.74305555555555547</v>
      </c>
      <c r="AZ28" s="20">
        <v>6.6</v>
      </c>
    </row>
    <row r="29" spans="1:52" x14ac:dyDescent="0.35">
      <c r="A29" s="20">
        <v>8</v>
      </c>
      <c r="B29" s="27">
        <v>44990</v>
      </c>
      <c r="C29" s="20" t="s">
        <v>98</v>
      </c>
      <c r="D29" s="38" t="s">
        <v>361</v>
      </c>
      <c r="E29" s="20" t="s">
        <v>365</v>
      </c>
      <c r="F29" s="4">
        <v>18</v>
      </c>
      <c r="G29" s="4">
        <v>5</v>
      </c>
      <c r="H29" s="4">
        <v>3</v>
      </c>
      <c r="I29" s="20">
        <v>161</v>
      </c>
      <c r="J29" s="20">
        <v>207</v>
      </c>
      <c r="K29" s="20">
        <v>695</v>
      </c>
      <c r="L29" s="20">
        <v>52</v>
      </c>
      <c r="M29" s="20">
        <v>4</v>
      </c>
      <c r="N29" s="4">
        <v>5</v>
      </c>
      <c r="O29" s="4">
        <v>4</v>
      </c>
      <c r="P29" s="20">
        <v>1</v>
      </c>
      <c r="Q29" s="20" t="s">
        <v>136</v>
      </c>
      <c r="R29" s="20">
        <v>8</v>
      </c>
      <c r="S29" s="20">
        <v>2</v>
      </c>
      <c r="T29" s="45">
        <v>0.58333333333333304</v>
      </c>
      <c r="U29" s="26">
        <v>0.69444444444444453</v>
      </c>
      <c r="V29" s="26">
        <f t="shared" si="0"/>
        <v>0.11111111111111149</v>
      </c>
      <c r="W29" s="20">
        <v>36</v>
      </c>
      <c r="X29" s="20">
        <v>20</v>
      </c>
      <c r="Y29" s="20">
        <v>37.9</v>
      </c>
      <c r="Z29" s="5">
        <v>1</v>
      </c>
      <c r="AA29" s="5">
        <v>1</v>
      </c>
      <c r="AB29" s="5">
        <v>2</v>
      </c>
      <c r="AC29" s="29">
        <v>2</v>
      </c>
      <c r="AD29" s="29">
        <v>2</v>
      </c>
      <c r="AE29" s="29">
        <v>2</v>
      </c>
      <c r="AF29" s="29">
        <v>1</v>
      </c>
      <c r="AG29" s="4">
        <v>7</v>
      </c>
      <c r="AH29" s="20">
        <v>3</v>
      </c>
      <c r="AI29" s="4">
        <v>1</v>
      </c>
      <c r="AJ29" s="5" t="s">
        <v>369</v>
      </c>
      <c r="AK29" s="20" t="s">
        <v>378</v>
      </c>
      <c r="AL29" s="26">
        <v>0.75763888888888886</v>
      </c>
      <c r="AM29" s="26">
        <f t="shared" si="2"/>
        <v>0.17430555555555582</v>
      </c>
      <c r="AN29" s="20">
        <v>4168</v>
      </c>
      <c r="AO29" s="73">
        <v>0</v>
      </c>
      <c r="AP29" s="73">
        <v>0</v>
      </c>
      <c r="AQ29" s="20">
        <v>9068</v>
      </c>
      <c r="AR29" s="73">
        <v>1</v>
      </c>
      <c r="AS29" s="20">
        <v>3396</v>
      </c>
      <c r="AT29" s="73">
        <v>1</v>
      </c>
      <c r="AU29" s="20">
        <v>4012</v>
      </c>
      <c r="AV29" s="73">
        <v>2</v>
      </c>
      <c r="AW29" s="78">
        <v>4</v>
      </c>
      <c r="AX29" s="20" t="s">
        <v>149</v>
      </c>
      <c r="AY29" s="26">
        <v>0.73611111111111116</v>
      </c>
      <c r="AZ29" s="20">
        <v>22.12</v>
      </c>
    </row>
    <row r="30" spans="1:52" x14ac:dyDescent="0.35">
      <c r="A30" s="20">
        <v>8</v>
      </c>
      <c r="B30" s="27">
        <v>44990</v>
      </c>
      <c r="C30" s="20" t="s">
        <v>99</v>
      </c>
      <c r="D30" s="38" t="s">
        <v>362</v>
      </c>
      <c r="E30" s="20" t="s">
        <v>365</v>
      </c>
      <c r="F30" s="4">
        <v>15</v>
      </c>
      <c r="G30" s="4">
        <v>3</v>
      </c>
      <c r="H30" s="4">
        <v>1</v>
      </c>
      <c r="I30" s="20">
        <v>156</v>
      </c>
      <c r="J30" s="20">
        <v>185</v>
      </c>
      <c r="K30" s="20">
        <v>514</v>
      </c>
      <c r="L30" s="20">
        <v>41</v>
      </c>
      <c r="M30" s="20">
        <v>2</v>
      </c>
      <c r="N30" s="4">
        <v>5</v>
      </c>
      <c r="O30" s="4">
        <v>4</v>
      </c>
      <c r="P30" s="20">
        <v>1</v>
      </c>
      <c r="Q30" s="20" t="s">
        <v>136</v>
      </c>
      <c r="R30" s="20">
        <v>8</v>
      </c>
      <c r="S30" s="20">
        <v>2</v>
      </c>
      <c r="T30" s="45">
        <v>0.58333333333333304</v>
      </c>
      <c r="U30" s="26">
        <v>0.70138888888888884</v>
      </c>
      <c r="V30" s="26">
        <f t="shared" si="0"/>
        <v>0.1180555555555558</v>
      </c>
      <c r="W30" s="20">
        <v>42</v>
      </c>
      <c r="X30" s="20">
        <v>14</v>
      </c>
      <c r="Y30" s="20">
        <v>37.299999999999997</v>
      </c>
      <c r="Z30" s="5">
        <v>1</v>
      </c>
      <c r="AA30" s="5">
        <v>1</v>
      </c>
      <c r="AB30" s="5">
        <v>1</v>
      </c>
      <c r="AC30" s="29">
        <v>1</v>
      </c>
      <c r="AD30" s="29">
        <v>2</v>
      </c>
      <c r="AE30" s="29">
        <v>2</v>
      </c>
      <c r="AF30" s="29">
        <v>1</v>
      </c>
      <c r="AG30" s="4">
        <v>6</v>
      </c>
      <c r="AH30" s="20">
        <v>4</v>
      </c>
      <c r="AI30" s="4">
        <v>1</v>
      </c>
      <c r="AJ30" s="5" t="s">
        <v>370</v>
      </c>
      <c r="AK30" s="20" t="s">
        <v>379</v>
      </c>
      <c r="AL30" s="26">
        <v>0.78472222222222221</v>
      </c>
      <c r="AM30" s="26">
        <f t="shared" si="2"/>
        <v>0.20138888888888917</v>
      </c>
      <c r="AN30" s="20">
        <v>9384</v>
      </c>
      <c r="AO30" s="73">
        <v>2</v>
      </c>
      <c r="AP30" s="73">
        <v>1</v>
      </c>
      <c r="AQ30" s="20">
        <v>8526</v>
      </c>
      <c r="AR30" s="73">
        <v>1</v>
      </c>
      <c r="AS30" s="20">
        <v>9940</v>
      </c>
      <c r="AT30" s="73">
        <v>2</v>
      </c>
      <c r="AU30" s="20">
        <v>7179</v>
      </c>
      <c r="AV30" s="73">
        <v>1</v>
      </c>
      <c r="AW30" s="78">
        <v>5</v>
      </c>
      <c r="AX30" s="20" t="s">
        <v>147</v>
      </c>
      <c r="AY30" s="26">
        <v>0.73958333333333337</v>
      </c>
      <c r="AZ30" s="20">
        <v>12.17</v>
      </c>
    </row>
    <row r="31" spans="1:52" x14ac:dyDescent="0.35">
      <c r="A31" s="20">
        <v>8</v>
      </c>
      <c r="B31" s="27">
        <v>44990</v>
      </c>
      <c r="C31" s="20" t="s">
        <v>100</v>
      </c>
      <c r="D31" s="38" t="s">
        <v>363</v>
      </c>
      <c r="E31" s="20" t="s">
        <v>365</v>
      </c>
      <c r="F31" s="4">
        <v>9</v>
      </c>
      <c r="G31" s="4">
        <v>3</v>
      </c>
      <c r="H31" s="4">
        <v>3</v>
      </c>
      <c r="I31" s="20">
        <v>152</v>
      </c>
      <c r="J31" s="20">
        <v>194</v>
      </c>
      <c r="K31" s="20">
        <v>585</v>
      </c>
      <c r="L31" s="20">
        <v>51</v>
      </c>
      <c r="M31" s="20">
        <v>4</v>
      </c>
      <c r="N31" s="4">
        <v>5</v>
      </c>
      <c r="O31" s="4">
        <v>4</v>
      </c>
      <c r="P31" s="20">
        <v>1</v>
      </c>
      <c r="Q31" s="20" t="s">
        <v>136</v>
      </c>
      <c r="R31" s="20">
        <v>8</v>
      </c>
      <c r="S31" s="20">
        <v>2</v>
      </c>
      <c r="T31" s="45">
        <v>0.58333333333333304</v>
      </c>
      <c r="U31" s="26">
        <v>0.68055555555555547</v>
      </c>
      <c r="V31" s="26">
        <f t="shared" si="0"/>
        <v>9.7222222222222432E-2</v>
      </c>
      <c r="W31" s="20">
        <v>40</v>
      </c>
      <c r="X31" s="20">
        <v>36</v>
      </c>
      <c r="Y31" s="20">
        <v>37.799999999999997</v>
      </c>
      <c r="Z31" s="5">
        <v>1</v>
      </c>
      <c r="AA31" s="5">
        <v>2</v>
      </c>
      <c r="AB31" s="5">
        <v>2</v>
      </c>
      <c r="AC31" s="29">
        <v>1</v>
      </c>
      <c r="AD31" s="29">
        <v>2</v>
      </c>
      <c r="AE31" s="29">
        <v>2</v>
      </c>
      <c r="AF31" s="29">
        <v>3</v>
      </c>
      <c r="AG31" s="4">
        <v>8</v>
      </c>
      <c r="AH31" s="20">
        <v>9</v>
      </c>
      <c r="AI31" s="4">
        <v>2</v>
      </c>
      <c r="AJ31" s="5" t="s">
        <v>371</v>
      </c>
      <c r="AK31" s="20" t="s">
        <v>380</v>
      </c>
      <c r="AL31" s="26">
        <v>0.75277777777777777</v>
      </c>
      <c r="AM31" s="26">
        <f t="shared" si="2"/>
        <v>0.16944444444444473</v>
      </c>
      <c r="AN31" s="20">
        <v>1653</v>
      </c>
      <c r="AO31" s="73">
        <v>2</v>
      </c>
      <c r="AP31" s="73">
        <v>1</v>
      </c>
      <c r="AQ31" s="20">
        <v>8683</v>
      </c>
      <c r="AR31" s="73">
        <v>1</v>
      </c>
      <c r="AS31" s="20">
        <v>3926</v>
      </c>
      <c r="AT31" s="73">
        <v>1</v>
      </c>
      <c r="AU31" s="20">
        <v>1381</v>
      </c>
      <c r="AV31" s="73">
        <v>2</v>
      </c>
      <c r="AW31" s="78">
        <v>5</v>
      </c>
      <c r="AX31" s="20" t="s">
        <v>145</v>
      </c>
      <c r="AY31" s="26">
        <v>0.73263888888888884</v>
      </c>
      <c r="AZ31" s="20">
        <v>14.96</v>
      </c>
    </row>
    <row r="32" spans="1:52" x14ac:dyDescent="0.35">
      <c r="A32" s="20">
        <v>8</v>
      </c>
      <c r="B32" s="27">
        <v>44990</v>
      </c>
      <c r="C32" s="20" t="s">
        <v>101</v>
      </c>
      <c r="D32" s="38" t="s">
        <v>364</v>
      </c>
      <c r="E32" s="20" t="s">
        <v>365</v>
      </c>
      <c r="F32" s="4">
        <v>3</v>
      </c>
      <c r="G32" s="4">
        <v>3</v>
      </c>
      <c r="H32" s="4">
        <v>1</v>
      </c>
      <c r="I32" s="20">
        <v>150</v>
      </c>
      <c r="J32" s="20">
        <v>175</v>
      </c>
      <c r="K32" s="20">
        <v>434</v>
      </c>
      <c r="L32" s="20">
        <v>44</v>
      </c>
      <c r="M32" s="20">
        <v>3</v>
      </c>
      <c r="N32" s="4">
        <v>5</v>
      </c>
      <c r="O32" s="4">
        <v>4</v>
      </c>
      <c r="P32" s="20">
        <v>1</v>
      </c>
      <c r="Q32" s="20" t="s">
        <v>136</v>
      </c>
      <c r="R32" s="20">
        <v>8</v>
      </c>
      <c r="S32" s="20">
        <v>2</v>
      </c>
      <c r="T32" s="45">
        <v>0.58333333333333337</v>
      </c>
      <c r="U32" s="26">
        <v>0.71527777777777779</v>
      </c>
      <c r="V32" s="26">
        <f>U32-T32</f>
        <v>0.13194444444444442</v>
      </c>
      <c r="W32" s="20">
        <v>42</v>
      </c>
      <c r="X32" s="20">
        <v>12</v>
      </c>
      <c r="Y32" s="20">
        <v>38.9</v>
      </c>
      <c r="Z32" s="5">
        <v>1</v>
      </c>
      <c r="AA32" s="5">
        <v>1</v>
      </c>
      <c r="AB32" s="5">
        <v>1</v>
      </c>
      <c r="AC32" s="29">
        <v>2</v>
      </c>
      <c r="AD32" s="29">
        <v>2</v>
      </c>
      <c r="AE32" s="30">
        <v>3</v>
      </c>
      <c r="AF32" s="30">
        <v>1</v>
      </c>
      <c r="AG32" s="4">
        <v>8</v>
      </c>
      <c r="AH32" s="20">
        <v>3</v>
      </c>
      <c r="AI32" s="4">
        <v>1</v>
      </c>
      <c r="AJ32" s="5" t="s">
        <v>381</v>
      </c>
      <c r="AK32" s="20"/>
      <c r="AL32" s="26">
        <v>0.79305555555555562</v>
      </c>
      <c r="AM32" s="26">
        <f>AL32-T32</f>
        <v>0.20972222222222225</v>
      </c>
      <c r="AN32" s="20">
        <v>1168</v>
      </c>
      <c r="AO32" s="73">
        <v>1</v>
      </c>
      <c r="AP32" s="73">
        <v>1</v>
      </c>
      <c r="AQ32" s="20">
        <v>2910</v>
      </c>
      <c r="AR32" s="73">
        <v>1</v>
      </c>
      <c r="AS32" s="20">
        <v>7759</v>
      </c>
      <c r="AT32" s="73">
        <v>2</v>
      </c>
      <c r="AU32" s="20">
        <v>3179</v>
      </c>
      <c r="AV32" s="73">
        <v>1</v>
      </c>
      <c r="AW32" s="78">
        <v>5</v>
      </c>
      <c r="AX32" s="20" t="s">
        <v>138</v>
      </c>
      <c r="AY32" s="26">
        <v>0.72569444444444453</v>
      </c>
      <c r="AZ32" s="20">
        <v>19.12</v>
      </c>
    </row>
    <row r="33" spans="4:51" x14ac:dyDescent="0.35">
      <c r="D33" s="36"/>
    </row>
    <row r="34" spans="4:51" x14ac:dyDescent="0.35">
      <c r="D34" s="36"/>
      <c r="U34" s="2"/>
      <c r="AM34" s="2"/>
      <c r="AY34" s="82"/>
    </row>
    <row r="35" spans="4:51" x14ac:dyDescent="0.35">
      <c r="D35" s="36"/>
    </row>
    <row r="36" spans="4:51" x14ac:dyDescent="0.35">
      <c r="D36" s="36"/>
    </row>
  </sheetData>
  <mergeCells count="1">
    <mergeCell ref="AL1:AN1"/>
  </mergeCells>
  <phoneticPr fontId="3" type="noConversion"/>
  <dataValidations count="2">
    <dataValidation allowBlank="1" sqref="V3:V32 U3:U8 U11:U32 N3:O32 T3:T32 AC3:AG32 AI3:AI32 AO1:AW1048576" xr:uid="{EF3C8D56-C1B9-42E7-AFA9-7997F9E24FDD}"/>
    <dataValidation type="list" allowBlank="1" showInputMessage="1" showErrorMessage="1" sqref="G3:O32" xr:uid="{1F80DE0E-DFE6-4BAC-8231-C9ECA314C747}">
      <formula1>#REF!</formula1>
    </dataValidation>
  </dataValidations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3A1EA-B658-4409-BA6E-5BF038207A20}">
  <dimension ref="A1:AW37"/>
  <sheetViews>
    <sheetView zoomScale="98" zoomScaleNormal="98" workbookViewId="0">
      <pane xSplit="5" ySplit="2" topLeftCell="F3" activePane="bottomRight" state="frozen"/>
      <selection pane="topRight" activeCell="D1" sqref="D1"/>
      <selection pane="bottomLeft" activeCell="A4" sqref="A4"/>
      <selection pane="bottomRight"/>
    </sheetView>
  </sheetViews>
  <sheetFormatPr defaultRowHeight="14.5" x14ac:dyDescent="0.35"/>
  <cols>
    <col min="2" max="2" width="10.6328125" bestFit="1" customWidth="1"/>
    <col min="4" max="4" width="9.08984375" style="18"/>
    <col min="6" max="8" width="9.36328125" customWidth="1"/>
    <col min="9" max="9" width="6.6328125" customWidth="1"/>
    <col min="13" max="16" width="9.08984375" style="16"/>
    <col min="20" max="21" width="10.26953125" customWidth="1"/>
    <col min="22" max="22" width="7.54296875" customWidth="1"/>
    <col min="32" max="32" width="9.81640625" customWidth="1"/>
    <col min="37" max="38" width="10.08984375" customWidth="1"/>
    <col min="39" max="39" width="9.7265625" customWidth="1"/>
    <col min="40" max="40" width="10" customWidth="1"/>
    <col min="43" max="43" width="10.36328125" customWidth="1"/>
  </cols>
  <sheetData>
    <row r="1" spans="1:49" s="39" customFormat="1" ht="58.5" customHeight="1" x14ac:dyDescent="0.35">
      <c r="D1" s="40"/>
      <c r="F1" s="6" t="s">
        <v>92</v>
      </c>
      <c r="G1" s="6"/>
      <c r="H1" s="6"/>
      <c r="I1" s="49" t="s">
        <v>296</v>
      </c>
      <c r="J1" s="6"/>
      <c r="K1" s="41"/>
      <c r="L1" s="41"/>
      <c r="M1" s="51" t="s">
        <v>266</v>
      </c>
      <c r="N1" s="51" t="s">
        <v>266</v>
      </c>
      <c r="O1" s="51" t="s">
        <v>266</v>
      </c>
      <c r="P1" s="51" t="s">
        <v>266</v>
      </c>
      <c r="Q1" s="49" t="s">
        <v>270</v>
      </c>
      <c r="R1" s="41"/>
      <c r="S1" s="49" t="s">
        <v>267</v>
      </c>
      <c r="T1" s="96" t="s">
        <v>478</v>
      </c>
      <c r="U1" s="96"/>
      <c r="V1" s="96"/>
      <c r="W1" s="96"/>
      <c r="X1" s="42"/>
      <c r="Y1" s="42"/>
      <c r="Z1" s="42"/>
      <c r="AA1" s="43"/>
      <c r="AB1" s="42"/>
      <c r="AC1" s="42"/>
      <c r="AD1" s="42"/>
      <c r="AE1" s="42"/>
      <c r="AF1" s="42"/>
      <c r="AJ1" s="54" t="s">
        <v>34</v>
      </c>
      <c r="AK1" s="49" t="s">
        <v>305</v>
      </c>
      <c r="AL1" s="49" t="s">
        <v>304</v>
      </c>
      <c r="AM1" s="49" t="s">
        <v>305</v>
      </c>
      <c r="AN1" s="41"/>
      <c r="AO1" s="41"/>
      <c r="AQ1" s="31" t="s">
        <v>334</v>
      </c>
      <c r="AR1" s="56" t="s">
        <v>313</v>
      </c>
      <c r="AS1" s="55"/>
      <c r="AT1" s="55"/>
      <c r="AU1" s="55"/>
      <c r="AV1" s="55"/>
      <c r="AW1" s="55"/>
    </row>
    <row r="2" spans="1:49" s="3" customFormat="1" ht="80" x14ac:dyDescent="0.35">
      <c r="A2" s="3" t="s">
        <v>0</v>
      </c>
      <c r="B2" s="3" t="s">
        <v>35</v>
      </c>
      <c r="C2" s="3" t="s">
        <v>32</v>
      </c>
      <c r="D2" s="35" t="s">
        <v>113</v>
      </c>
      <c r="E2" s="3" t="s">
        <v>1</v>
      </c>
      <c r="F2" s="44" t="s">
        <v>140</v>
      </c>
      <c r="G2" s="3" t="s">
        <v>278</v>
      </c>
      <c r="H2" s="3" t="s">
        <v>143</v>
      </c>
      <c r="I2" s="3" t="s">
        <v>295</v>
      </c>
      <c r="J2" s="3" t="s">
        <v>6</v>
      </c>
      <c r="K2" s="3" t="s">
        <v>7</v>
      </c>
      <c r="L2" s="3" t="s">
        <v>8</v>
      </c>
      <c r="M2" s="31" t="s">
        <v>15</v>
      </c>
      <c r="N2" s="31" t="s">
        <v>16</v>
      </c>
      <c r="O2" s="31" t="s">
        <v>17</v>
      </c>
      <c r="P2" s="31" t="s">
        <v>265</v>
      </c>
      <c r="Q2" s="3" t="s">
        <v>269</v>
      </c>
      <c r="R2" s="3" t="s">
        <v>18</v>
      </c>
      <c r="S2" s="3" t="s">
        <v>19</v>
      </c>
      <c r="T2" s="3" t="s">
        <v>142</v>
      </c>
      <c r="U2" s="3" t="s">
        <v>143</v>
      </c>
      <c r="V2" s="3" t="s">
        <v>299</v>
      </c>
      <c r="W2" s="31" t="s">
        <v>28</v>
      </c>
      <c r="X2" s="72" t="s">
        <v>318</v>
      </c>
      <c r="Y2" s="72" t="s">
        <v>268</v>
      </c>
      <c r="Z2" s="3" t="s">
        <v>31</v>
      </c>
      <c r="AA2" s="72" t="s">
        <v>271</v>
      </c>
      <c r="AB2" s="3" t="s">
        <v>29</v>
      </c>
      <c r="AC2" s="72" t="s">
        <v>273</v>
      </c>
      <c r="AD2" s="3" t="s">
        <v>30</v>
      </c>
      <c r="AE2" s="72" t="s">
        <v>272</v>
      </c>
      <c r="AF2" s="77" t="s">
        <v>319</v>
      </c>
      <c r="AG2" s="3" t="s">
        <v>277</v>
      </c>
      <c r="AH2" s="3" t="s">
        <v>62</v>
      </c>
      <c r="AI2" s="3" t="s">
        <v>293</v>
      </c>
      <c r="AK2" s="3" t="s">
        <v>300</v>
      </c>
      <c r="AL2" s="3" t="s">
        <v>301</v>
      </c>
      <c r="AM2" s="3" t="s">
        <v>302</v>
      </c>
      <c r="AN2" s="3" t="s">
        <v>303</v>
      </c>
      <c r="AO2" s="3" t="s">
        <v>33</v>
      </c>
      <c r="AQ2" s="3" t="s">
        <v>306</v>
      </c>
      <c r="AR2" s="3" t="s">
        <v>307</v>
      </c>
      <c r="AS2" s="3" t="s">
        <v>308</v>
      </c>
      <c r="AT2" s="3" t="s">
        <v>309</v>
      </c>
      <c r="AU2" s="3" t="s">
        <v>310</v>
      </c>
      <c r="AV2" s="3" t="s">
        <v>311</v>
      </c>
      <c r="AW2" s="3" t="s">
        <v>312</v>
      </c>
    </row>
    <row r="3" spans="1:49" x14ac:dyDescent="0.35">
      <c r="A3" s="20">
        <v>2</v>
      </c>
      <c r="B3" s="27">
        <v>44845</v>
      </c>
      <c r="C3" s="20" t="s">
        <v>65</v>
      </c>
      <c r="D3" s="38" t="s">
        <v>335</v>
      </c>
      <c r="E3" s="20" t="s">
        <v>365</v>
      </c>
      <c r="F3" s="45">
        <v>0.20833333333333334</v>
      </c>
      <c r="G3" s="26" t="s">
        <v>279</v>
      </c>
      <c r="H3" s="26">
        <f t="shared" ref="H3:H32" si="0">G3-F3</f>
        <v>-6.25E-2</v>
      </c>
      <c r="I3" s="20">
        <v>2</v>
      </c>
      <c r="J3" s="20">
        <v>36</v>
      </c>
      <c r="K3" s="20">
        <v>20</v>
      </c>
      <c r="L3" s="20">
        <v>37.9</v>
      </c>
      <c r="M3" s="29">
        <v>1</v>
      </c>
      <c r="N3" s="29">
        <v>1</v>
      </c>
      <c r="O3" s="29">
        <v>2</v>
      </c>
      <c r="P3" s="29">
        <v>1</v>
      </c>
      <c r="Q3" s="4">
        <v>5</v>
      </c>
      <c r="R3" s="20">
        <v>3</v>
      </c>
      <c r="S3" s="4">
        <v>1</v>
      </c>
      <c r="T3" s="26">
        <v>0.13541666666666666</v>
      </c>
      <c r="U3" s="26">
        <f>T3-G3</f>
        <v>-1.0416666666666685E-2</v>
      </c>
      <c r="V3" s="20">
        <v>2</v>
      </c>
      <c r="W3" s="20">
        <v>9613</v>
      </c>
      <c r="X3" s="73">
        <v>2</v>
      </c>
      <c r="Y3" s="73">
        <v>1</v>
      </c>
      <c r="Z3" s="20"/>
      <c r="AA3" s="73">
        <v>1</v>
      </c>
      <c r="AB3" s="20">
        <v>4575</v>
      </c>
      <c r="AC3" s="73">
        <v>3</v>
      </c>
      <c r="AD3" s="20">
        <v>9745</v>
      </c>
      <c r="AE3" s="73">
        <v>2</v>
      </c>
      <c r="AF3" s="78">
        <v>7</v>
      </c>
      <c r="AG3" s="20" t="s">
        <v>83</v>
      </c>
      <c r="AH3" s="26">
        <v>0.17013888888888887</v>
      </c>
      <c r="AI3" s="20">
        <v>1.58</v>
      </c>
      <c r="AK3" s="4">
        <v>1</v>
      </c>
      <c r="AL3" s="4">
        <v>2</v>
      </c>
      <c r="AM3" s="4">
        <v>2</v>
      </c>
      <c r="AN3" s="20">
        <v>3</v>
      </c>
      <c r="AO3" s="4">
        <v>4</v>
      </c>
      <c r="AR3" s="20">
        <v>2</v>
      </c>
      <c r="AS3" s="20">
        <v>1</v>
      </c>
      <c r="AT3" s="20">
        <v>1</v>
      </c>
      <c r="AU3" s="20">
        <v>3</v>
      </c>
      <c r="AV3" s="20">
        <v>2</v>
      </c>
      <c r="AW3" s="20">
        <v>7</v>
      </c>
    </row>
    <row r="4" spans="1:49" x14ac:dyDescent="0.35">
      <c r="A4" s="20">
        <v>2</v>
      </c>
      <c r="B4" s="27">
        <v>44845</v>
      </c>
      <c r="C4" s="20" t="s">
        <v>64</v>
      </c>
      <c r="D4" s="38" t="s">
        <v>336</v>
      </c>
      <c r="E4" s="20" t="s">
        <v>248</v>
      </c>
      <c r="F4" s="45">
        <v>0.20833333333333334</v>
      </c>
      <c r="G4" s="26" t="s">
        <v>280</v>
      </c>
      <c r="H4" s="26">
        <f t="shared" si="0"/>
        <v>-1.3888888888888895E-2</v>
      </c>
      <c r="I4" s="20">
        <v>2</v>
      </c>
      <c r="J4" s="20">
        <v>42</v>
      </c>
      <c r="K4" s="20">
        <v>12</v>
      </c>
      <c r="L4" s="20">
        <v>37.799999999999997</v>
      </c>
      <c r="M4" s="29">
        <v>2</v>
      </c>
      <c r="N4" s="29">
        <v>2</v>
      </c>
      <c r="O4" s="29">
        <v>2</v>
      </c>
      <c r="P4" s="29">
        <v>2</v>
      </c>
      <c r="Q4" s="4">
        <v>8</v>
      </c>
      <c r="R4" s="20">
        <v>5</v>
      </c>
      <c r="S4" s="4">
        <v>3</v>
      </c>
      <c r="T4" s="26">
        <v>0.12638888888888888</v>
      </c>
      <c r="U4" s="26">
        <f t="shared" ref="U4:U32" si="1">T4-G4</f>
        <v>-6.8055555555555564E-2</v>
      </c>
      <c r="V4" s="20">
        <v>2</v>
      </c>
      <c r="W4" s="20">
        <v>7903</v>
      </c>
      <c r="X4" s="73">
        <v>3</v>
      </c>
      <c r="Y4" s="73">
        <v>2</v>
      </c>
      <c r="Z4" s="20"/>
      <c r="AA4" s="73">
        <v>2</v>
      </c>
      <c r="AB4" s="20">
        <v>3454</v>
      </c>
      <c r="AC4" s="73">
        <v>2</v>
      </c>
      <c r="AD4" s="20">
        <v>3465</v>
      </c>
      <c r="AE4" s="73">
        <v>2</v>
      </c>
      <c r="AF4" s="78">
        <v>8</v>
      </c>
      <c r="AG4" s="20" t="s">
        <v>85</v>
      </c>
      <c r="AH4" s="26">
        <v>0.16388888888888889</v>
      </c>
      <c r="AI4" s="20">
        <v>4.5999999999999996</v>
      </c>
      <c r="AK4" s="4">
        <v>2</v>
      </c>
      <c r="AL4" s="4">
        <v>2</v>
      </c>
      <c r="AM4" s="4">
        <v>3</v>
      </c>
      <c r="AN4" s="20">
        <v>4</v>
      </c>
      <c r="AO4" s="4">
        <v>3</v>
      </c>
      <c r="AR4" s="20">
        <v>3</v>
      </c>
      <c r="AS4" s="20">
        <v>2</v>
      </c>
      <c r="AT4" s="20">
        <v>2</v>
      </c>
      <c r="AU4" s="20">
        <v>2</v>
      </c>
      <c r="AV4" s="20">
        <v>2</v>
      </c>
      <c r="AW4" s="20">
        <v>8</v>
      </c>
    </row>
    <row r="5" spans="1:49" x14ac:dyDescent="0.35">
      <c r="A5">
        <v>3</v>
      </c>
      <c r="B5" s="1">
        <v>44880</v>
      </c>
      <c r="C5" t="s">
        <v>70</v>
      </c>
      <c r="D5" s="37" t="s">
        <v>337</v>
      </c>
      <c r="E5" t="s">
        <v>365</v>
      </c>
      <c r="F5" s="45">
        <v>0.16666666666666666</v>
      </c>
      <c r="G5" s="2" t="s">
        <v>281</v>
      </c>
      <c r="H5" s="2">
        <f t="shared" si="0"/>
        <v>1.0416666666666685E-2</v>
      </c>
      <c r="I5">
        <v>1</v>
      </c>
      <c r="J5" s="47" t="s">
        <v>221</v>
      </c>
      <c r="K5" s="47"/>
      <c r="L5" s="47"/>
      <c r="M5" s="50"/>
      <c r="N5" s="50"/>
      <c r="O5" s="50"/>
      <c r="P5" s="50"/>
      <c r="Q5" s="47"/>
      <c r="R5" s="47"/>
      <c r="S5" s="4">
        <v>1</v>
      </c>
      <c r="T5" s="2">
        <v>0.17708333333333334</v>
      </c>
      <c r="U5" s="2">
        <f t="shared" si="1"/>
        <v>0</v>
      </c>
      <c r="V5">
        <v>1</v>
      </c>
      <c r="W5">
        <v>2247</v>
      </c>
      <c r="X5" s="73">
        <v>4</v>
      </c>
      <c r="Y5" s="73">
        <v>2</v>
      </c>
      <c r="Z5">
        <v>9209</v>
      </c>
      <c r="AA5" s="75">
        <v>3</v>
      </c>
      <c r="AB5">
        <v>6975</v>
      </c>
      <c r="AC5" s="75">
        <v>1</v>
      </c>
      <c r="AD5">
        <v>3816</v>
      </c>
      <c r="AE5" s="75">
        <v>3</v>
      </c>
      <c r="AF5" s="79">
        <v>9</v>
      </c>
      <c r="AG5" t="s">
        <v>77</v>
      </c>
      <c r="AH5" s="2">
        <v>0.20833333333333334</v>
      </c>
      <c r="AI5">
        <v>6.91</v>
      </c>
      <c r="AK5" s="4">
        <v>1</v>
      </c>
      <c r="AL5" s="4">
        <v>3</v>
      </c>
      <c r="AM5" s="4">
        <v>2</v>
      </c>
      <c r="AN5">
        <v>2</v>
      </c>
      <c r="AO5" s="4">
        <v>4</v>
      </c>
      <c r="AR5">
        <v>4</v>
      </c>
      <c r="AS5">
        <v>2</v>
      </c>
      <c r="AT5">
        <v>3</v>
      </c>
      <c r="AU5">
        <v>3</v>
      </c>
      <c r="AV5">
        <v>3</v>
      </c>
      <c r="AW5">
        <v>9</v>
      </c>
    </row>
    <row r="6" spans="1:49" x14ac:dyDescent="0.35">
      <c r="A6">
        <v>3</v>
      </c>
      <c r="B6" s="1">
        <v>44880</v>
      </c>
      <c r="C6" t="s">
        <v>69</v>
      </c>
      <c r="D6" s="37" t="s">
        <v>338</v>
      </c>
      <c r="E6" t="s">
        <v>365</v>
      </c>
      <c r="F6" s="45">
        <v>0.16666666666666666</v>
      </c>
      <c r="G6" s="2" t="s">
        <v>282</v>
      </c>
      <c r="H6" s="2">
        <f t="shared" si="0"/>
        <v>0</v>
      </c>
      <c r="I6">
        <v>1</v>
      </c>
      <c r="J6">
        <v>44</v>
      </c>
      <c r="K6">
        <v>18</v>
      </c>
      <c r="M6" s="29">
        <v>1</v>
      </c>
      <c r="N6" s="29">
        <v>2</v>
      </c>
      <c r="O6" s="29">
        <v>2</v>
      </c>
      <c r="P6" s="29">
        <v>2</v>
      </c>
      <c r="Q6" s="4">
        <v>7</v>
      </c>
      <c r="R6">
        <v>5</v>
      </c>
      <c r="S6" s="4">
        <v>1</v>
      </c>
      <c r="T6" s="2">
        <v>0.16666666666666666</v>
      </c>
      <c r="U6" s="2">
        <f t="shared" si="1"/>
        <v>0</v>
      </c>
      <c r="V6">
        <v>1</v>
      </c>
      <c r="W6">
        <v>1321</v>
      </c>
      <c r="X6" s="73">
        <v>3</v>
      </c>
      <c r="Y6" s="73">
        <v>2</v>
      </c>
      <c r="Z6">
        <v>9925</v>
      </c>
      <c r="AA6" s="73">
        <v>1</v>
      </c>
      <c r="AB6">
        <v>5625</v>
      </c>
      <c r="AC6" s="73">
        <v>2</v>
      </c>
      <c r="AD6">
        <v>8914</v>
      </c>
      <c r="AE6" s="73">
        <v>2</v>
      </c>
      <c r="AF6" s="78">
        <v>7</v>
      </c>
      <c r="AH6" s="2">
        <v>0.19930555555555557</v>
      </c>
      <c r="AI6">
        <v>5.47</v>
      </c>
      <c r="AK6" s="4">
        <v>2</v>
      </c>
      <c r="AL6" s="4">
        <v>3</v>
      </c>
      <c r="AM6" s="4">
        <v>2</v>
      </c>
      <c r="AN6" s="4">
        <v>3</v>
      </c>
      <c r="AO6" s="4">
        <v>4</v>
      </c>
      <c r="AR6">
        <v>3</v>
      </c>
      <c r="AS6">
        <v>2</v>
      </c>
      <c r="AT6">
        <v>2</v>
      </c>
      <c r="AU6">
        <v>3</v>
      </c>
      <c r="AV6">
        <v>3</v>
      </c>
      <c r="AW6">
        <v>10</v>
      </c>
    </row>
    <row r="7" spans="1:49" x14ac:dyDescent="0.35">
      <c r="A7">
        <v>3</v>
      </c>
      <c r="B7" s="1">
        <v>44880</v>
      </c>
      <c r="C7" t="s">
        <v>91</v>
      </c>
      <c r="D7" s="37" t="s">
        <v>339</v>
      </c>
      <c r="E7" t="s">
        <v>365</v>
      </c>
      <c r="F7" s="45">
        <v>0.16666666666666666</v>
      </c>
      <c r="G7" s="2" t="s">
        <v>283</v>
      </c>
      <c r="H7" s="2">
        <f t="shared" si="0"/>
        <v>-1.0416666666666657E-2</v>
      </c>
      <c r="I7">
        <v>2</v>
      </c>
      <c r="J7">
        <v>34</v>
      </c>
      <c r="K7">
        <v>12</v>
      </c>
      <c r="M7" s="30">
        <v>1</v>
      </c>
      <c r="N7" s="30">
        <v>2</v>
      </c>
      <c r="O7" s="30">
        <v>2</v>
      </c>
      <c r="P7" s="30">
        <v>1</v>
      </c>
      <c r="Q7" s="4">
        <v>6</v>
      </c>
      <c r="R7">
        <v>4</v>
      </c>
      <c r="S7" s="4">
        <v>2</v>
      </c>
      <c r="T7" s="2">
        <v>0.15625</v>
      </c>
      <c r="U7" s="2">
        <f t="shared" si="1"/>
        <v>0</v>
      </c>
      <c r="V7">
        <v>1</v>
      </c>
      <c r="W7">
        <v>4835</v>
      </c>
      <c r="X7" s="73">
        <v>2</v>
      </c>
      <c r="Y7" s="73">
        <v>1</v>
      </c>
      <c r="Z7">
        <v>1335</v>
      </c>
      <c r="AA7" s="73">
        <v>2</v>
      </c>
      <c r="AB7">
        <v>4373</v>
      </c>
      <c r="AC7" s="73">
        <v>1</v>
      </c>
      <c r="AD7">
        <v>9852</v>
      </c>
      <c r="AE7" s="73">
        <v>1</v>
      </c>
      <c r="AF7" s="78">
        <v>5</v>
      </c>
      <c r="AG7" t="s">
        <v>79</v>
      </c>
      <c r="AH7" s="2">
        <v>0.20138888888888887</v>
      </c>
      <c r="AI7">
        <v>7.21</v>
      </c>
      <c r="AK7" s="4">
        <v>1</v>
      </c>
      <c r="AL7" s="4">
        <v>3</v>
      </c>
      <c r="AM7" s="4">
        <v>2</v>
      </c>
      <c r="AN7">
        <v>1</v>
      </c>
      <c r="AO7" s="4">
        <v>4</v>
      </c>
      <c r="AR7">
        <v>2</v>
      </c>
      <c r="AS7">
        <v>3</v>
      </c>
      <c r="AT7">
        <v>2</v>
      </c>
      <c r="AU7">
        <v>2</v>
      </c>
      <c r="AV7">
        <v>2</v>
      </c>
      <c r="AW7">
        <v>8</v>
      </c>
    </row>
    <row r="8" spans="1:49" x14ac:dyDescent="0.35">
      <c r="A8">
        <v>3</v>
      </c>
      <c r="B8" s="1">
        <v>44880</v>
      </c>
      <c r="C8" t="s">
        <v>89</v>
      </c>
      <c r="D8" s="37" t="s">
        <v>340</v>
      </c>
      <c r="E8" t="s">
        <v>365</v>
      </c>
      <c r="F8" s="45">
        <v>0.16666666666666666</v>
      </c>
      <c r="G8" s="2" t="s">
        <v>279</v>
      </c>
      <c r="H8" s="2">
        <f t="shared" si="0"/>
        <v>-2.0833333333333315E-2</v>
      </c>
      <c r="I8">
        <v>2</v>
      </c>
      <c r="J8">
        <v>58</v>
      </c>
      <c r="K8">
        <v>12</v>
      </c>
      <c r="L8">
        <v>37.799999999999997</v>
      </c>
      <c r="M8" s="30">
        <v>2</v>
      </c>
      <c r="N8" s="30">
        <v>3</v>
      </c>
      <c r="O8" s="30">
        <v>2</v>
      </c>
      <c r="P8" s="30">
        <v>2</v>
      </c>
      <c r="Q8" s="4">
        <v>9</v>
      </c>
      <c r="R8">
        <v>6</v>
      </c>
      <c r="S8" s="4">
        <v>3</v>
      </c>
      <c r="T8" s="2">
        <v>0.14583333333333334</v>
      </c>
      <c r="U8" s="2">
        <f t="shared" si="1"/>
        <v>0</v>
      </c>
      <c r="V8">
        <v>1</v>
      </c>
      <c r="W8">
        <v>7348</v>
      </c>
      <c r="X8" s="73">
        <v>3</v>
      </c>
      <c r="Y8" s="73">
        <v>2</v>
      </c>
      <c r="Z8">
        <v>5120</v>
      </c>
      <c r="AA8" s="73">
        <v>2</v>
      </c>
      <c r="AB8">
        <v>4152</v>
      </c>
      <c r="AC8" s="73">
        <v>1</v>
      </c>
      <c r="AD8">
        <v>3318</v>
      </c>
      <c r="AE8" s="73">
        <v>1</v>
      </c>
      <c r="AF8" s="78">
        <v>6</v>
      </c>
      <c r="AG8" t="s">
        <v>80</v>
      </c>
      <c r="AH8" s="2">
        <v>0.19791666666666666</v>
      </c>
      <c r="AI8">
        <v>11.36</v>
      </c>
      <c r="AK8" s="4">
        <v>2</v>
      </c>
      <c r="AL8" s="4">
        <v>3</v>
      </c>
      <c r="AM8" s="4">
        <v>2</v>
      </c>
      <c r="AN8">
        <v>5</v>
      </c>
      <c r="AO8" s="4">
        <v>3</v>
      </c>
      <c r="AR8">
        <v>3</v>
      </c>
      <c r="AS8">
        <v>2</v>
      </c>
      <c r="AT8">
        <v>2</v>
      </c>
      <c r="AU8">
        <v>3</v>
      </c>
      <c r="AV8">
        <v>3</v>
      </c>
      <c r="AW8">
        <v>10</v>
      </c>
    </row>
    <row r="9" spans="1:49" x14ac:dyDescent="0.35">
      <c r="A9" s="20">
        <v>4</v>
      </c>
      <c r="B9" s="27">
        <v>44888</v>
      </c>
      <c r="C9" s="20" t="s">
        <v>87</v>
      </c>
      <c r="D9" s="38" t="s">
        <v>341</v>
      </c>
      <c r="E9" s="20" t="s">
        <v>365</v>
      </c>
      <c r="F9" s="45">
        <v>0.125</v>
      </c>
      <c r="G9" s="20" t="s">
        <v>284</v>
      </c>
      <c r="H9" s="26">
        <f t="shared" si="0"/>
        <v>4.5138888888888895E-2</v>
      </c>
      <c r="I9" s="20">
        <v>1</v>
      </c>
      <c r="J9" s="20">
        <v>33</v>
      </c>
      <c r="K9" s="20">
        <v>26</v>
      </c>
      <c r="L9" s="20">
        <v>36.6</v>
      </c>
      <c r="M9" s="29">
        <v>1</v>
      </c>
      <c r="N9" s="29">
        <v>1</v>
      </c>
      <c r="O9" s="30">
        <v>2</v>
      </c>
      <c r="P9" s="30">
        <v>1</v>
      </c>
      <c r="Q9" s="4">
        <v>5</v>
      </c>
      <c r="R9" s="20">
        <v>3</v>
      </c>
      <c r="S9" s="4">
        <v>1</v>
      </c>
      <c r="T9" s="26">
        <v>0.1736111111111111</v>
      </c>
      <c r="U9" s="26">
        <f t="shared" si="1"/>
        <v>3.4722222222222099E-3</v>
      </c>
      <c r="V9" s="20">
        <v>1</v>
      </c>
      <c r="W9" s="20">
        <v>9775</v>
      </c>
      <c r="X9" s="73">
        <v>2</v>
      </c>
      <c r="Y9" s="73">
        <v>1</v>
      </c>
      <c r="Z9" s="20"/>
      <c r="AA9" s="73">
        <v>1</v>
      </c>
      <c r="AB9" s="20">
        <v>3478</v>
      </c>
      <c r="AC9" s="73">
        <v>2</v>
      </c>
      <c r="AD9" s="20">
        <v>4266</v>
      </c>
      <c r="AE9" s="73">
        <v>2</v>
      </c>
      <c r="AF9" s="78">
        <v>6</v>
      </c>
      <c r="AG9" s="20" t="s">
        <v>96</v>
      </c>
      <c r="AH9" s="26">
        <v>0.19791666666666666</v>
      </c>
      <c r="AI9" s="20">
        <v>4.3899999999999997</v>
      </c>
      <c r="AK9" s="4">
        <v>2</v>
      </c>
      <c r="AL9" s="4">
        <v>1</v>
      </c>
      <c r="AM9" s="4">
        <v>3</v>
      </c>
      <c r="AN9" s="20">
        <v>1</v>
      </c>
      <c r="AO9" s="4">
        <v>3</v>
      </c>
      <c r="AR9" s="20">
        <v>2</v>
      </c>
      <c r="AS9" s="20">
        <v>1</v>
      </c>
      <c r="AT9" s="20">
        <v>1</v>
      </c>
      <c r="AU9" s="20">
        <v>2</v>
      </c>
      <c r="AV9" s="20">
        <v>2</v>
      </c>
      <c r="AW9" s="20">
        <v>6</v>
      </c>
    </row>
    <row r="10" spans="1:49" x14ac:dyDescent="0.35">
      <c r="A10" s="20">
        <v>4</v>
      </c>
      <c r="B10" s="27">
        <v>44888</v>
      </c>
      <c r="C10" s="20" t="s">
        <v>71</v>
      </c>
      <c r="D10" s="38" t="s">
        <v>342</v>
      </c>
      <c r="E10" s="20" t="s">
        <v>365</v>
      </c>
      <c r="F10" s="45">
        <v>0.125</v>
      </c>
      <c r="G10" s="20" t="s">
        <v>285</v>
      </c>
      <c r="H10" s="26">
        <f t="shared" si="0"/>
        <v>5.902777777777779E-2</v>
      </c>
      <c r="I10" s="20">
        <v>1</v>
      </c>
      <c r="J10" s="20">
        <v>36</v>
      </c>
      <c r="K10" s="20">
        <v>22</v>
      </c>
      <c r="L10" s="20">
        <v>38</v>
      </c>
      <c r="M10" s="29">
        <v>1</v>
      </c>
      <c r="N10" s="29">
        <v>1</v>
      </c>
      <c r="O10" s="29">
        <v>2</v>
      </c>
      <c r="P10" s="29">
        <v>1</v>
      </c>
      <c r="Q10" s="4">
        <v>5</v>
      </c>
      <c r="R10" s="20">
        <v>4</v>
      </c>
      <c r="S10" s="4">
        <v>1</v>
      </c>
      <c r="T10" s="26">
        <v>0.19444444444444445</v>
      </c>
      <c r="U10" s="26">
        <f t="shared" si="1"/>
        <v>1.0416666666666657E-2</v>
      </c>
      <c r="V10" s="20">
        <v>1</v>
      </c>
      <c r="W10" s="20">
        <v>2286</v>
      </c>
      <c r="X10" s="73">
        <v>6</v>
      </c>
      <c r="Y10" s="73">
        <v>3</v>
      </c>
      <c r="Z10" s="20"/>
      <c r="AA10" s="73">
        <v>2</v>
      </c>
      <c r="AB10" s="20">
        <v>9979</v>
      </c>
      <c r="AC10" s="73">
        <v>2</v>
      </c>
      <c r="AD10" s="20">
        <v>7190</v>
      </c>
      <c r="AE10" s="73">
        <v>2</v>
      </c>
      <c r="AF10" s="78">
        <v>9</v>
      </c>
      <c r="AG10" s="20" t="s">
        <v>97</v>
      </c>
      <c r="AH10" s="26">
        <v>0.19444444444444445</v>
      </c>
      <c r="AI10" s="20">
        <v>10.73</v>
      </c>
      <c r="AK10" s="4">
        <v>2</v>
      </c>
      <c r="AL10" s="4">
        <v>1</v>
      </c>
      <c r="AM10" s="4">
        <v>3</v>
      </c>
      <c r="AN10" s="47"/>
      <c r="AO10" s="47"/>
      <c r="AR10" s="20">
        <v>6</v>
      </c>
      <c r="AS10" s="20">
        <v>3</v>
      </c>
      <c r="AT10" s="20">
        <v>2</v>
      </c>
      <c r="AU10" s="20">
        <v>2</v>
      </c>
      <c r="AV10" s="20">
        <v>2</v>
      </c>
      <c r="AW10" s="20">
        <v>9</v>
      </c>
    </row>
    <row r="11" spans="1:49" x14ac:dyDescent="0.35">
      <c r="A11" s="20">
        <v>4</v>
      </c>
      <c r="B11" s="27">
        <v>44888</v>
      </c>
      <c r="C11" s="20" t="s">
        <v>85</v>
      </c>
      <c r="D11" s="38" t="s">
        <v>343</v>
      </c>
      <c r="E11" s="20" t="s">
        <v>365</v>
      </c>
      <c r="F11" s="45">
        <v>0.16666666666666666</v>
      </c>
      <c r="G11" s="26" t="s">
        <v>286</v>
      </c>
      <c r="H11" s="26">
        <f t="shared" si="0"/>
        <v>-3.8194444444444448E-2</v>
      </c>
      <c r="I11" s="20">
        <v>2</v>
      </c>
      <c r="J11" s="20">
        <v>36</v>
      </c>
      <c r="K11" s="20">
        <v>12</v>
      </c>
      <c r="L11" s="20">
        <v>37.5</v>
      </c>
      <c r="M11" s="29">
        <v>2</v>
      </c>
      <c r="N11" s="29">
        <v>2</v>
      </c>
      <c r="O11" s="30">
        <v>2</v>
      </c>
      <c r="P11" s="30">
        <v>1</v>
      </c>
      <c r="Q11" s="4">
        <v>7</v>
      </c>
      <c r="R11" s="20">
        <v>2</v>
      </c>
      <c r="S11" s="4">
        <v>1</v>
      </c>
      <c r="T11" s="26">
        <v>0.13541666666666666</v>
      </c>
      <c r="U11" s="26">
        <f t="shared" si="1"/>
        <v>6.9444444444444475E-3</v>
      </c>
      <c r="V11" s="20">
        <v>1</v>
      </c>
      <c r="W11" s="20">
        <v>1881</v>
      </c>
      <c r="X11" s="73">
        <v>2</v>
      </c>
      <c r="Y11" s="73">
        <v>1</v>
      </c>
      <c r="Z11" s="20">
        <v>2774</v>
      </c>
      <c r="AA11" s="73">
        <v>1</v>
      </c>
      <c r="AB11" s="20">
        <v>1101</v>
      </c>
      <c r="AC11" s="73">
        <v>1</v>
      </c>
      <c r="AD11" s="20">
        <v>4740</v>
      </c>
      <c r="AE11" s="73">
        <v>2</v>
      </c>
      <c r="AF11" s="78">
        <v>5</v>
      </c>
      <c r="AG11" s="20" t="s">
        <v>95</v>
      </c>
      <c r="AH11" s="26">
        <v>0.1423611111111111</v>
      </c>
      <c r="AI11" s="20">
        <v>7.98</v>
      </c>
      <c r="AK11" s="4">
        <v>2</v>
      </c>
      <c r="AL11" s="4">
        <v>1</v>
      </c>
      <c r="AM11" s="4">
        <v>3</v>
      </c>
      <c r="AN11" s="20">
        <v>5</v>
      </c>
      <c r="AO11" s="4">
        <v>1</v>
      </c>
      <c r="AR11" s="20">
        <v>2</v>
      </c>
      <c r="AS11" s="20">
        <v>2</v>
      </c>
      <c r="AT11" s="20">
        <v>3</v>
      </c>
      <c r="AU11" s="20">
        <v>3</v>
      </c>
      <c r="AV11" s="20">
        <v>2</v>
      </c>
      <c r="AW11" s="20">
        <v>10</v>
      </c>
    </row>
    <row r="12" spans="1:49" x14ac:dyDescent="0.35">
      <c r="A12">
        <v>5</v>
      </c>
      <c r="B12" s="1">
        <v>44894</v>
      </c>
      <c r="C12" t="s">
        <v>83</v>
      </c>
      <c r="D12" s="37" t="s">
        <v>344</v>
      </c>
      <c r="E12" t="s">
        <v>114</v>
      </c>
      <c r="F12" s="45">
        <v>0.16666666666666666</v>
      </c>
      <c r="G12" s="2" t="s">
        <v>285</v>
      </c>
      <c r="H12" s="2">
        <f t="shared" si="0"/>
        <v>1.7361111111111133E-2</v>
      </c>
      <c r="I12">
        <v>1</v>
      </c>
      <c r="J12">
        <v>32</v>
      </c>
      <c r="K12">
        <v>8</v>
      </c>
      <c r="L12">
        <v>37.4</v>
      </c>
      <c r="M12" s="29">
        <v>1</v>
      </c>
      <c r="N12" s="29">
        <v>1</v>
      </c>
      <c r="O12" s="29">
        <v>2</v>
      </c>
      <c r="P12" s="29">
        <v>2</v>
      </c>
      <c r="Q12" s="4">
        <v>6</v>
      </c>
      <c r="R12">
        <v>5</v>
      </c>
      <c r="S12" s="4">
        <v>2</v>
      </c>
      <c r="T12" s="2">
        <v>0.13402777777777777</v>
      </c>
      <c r="U12" s="2">
        <f t="shared" si="1"/>
        <v>-5.0000000000000017E-2</v>
      </c>
      <c r="V12">
        <v>2</v>
      </c>
      <c r="W12">
        <v>9879</v>
      </c>
      <c r="X12" s="73">
        <v>5</v>
      </c>
      <c r="Y12" s="73">
        <v>3</v>
      </c>
      <c r="Z12">
        <v>2556</v>
      </c>
      <c r="AA12" s="73">
        <v>1</v>
      </c>
      <c r="AB12">
        <v>6960</v>
      </c>
      <c r="AC12" s="73">
        <v>3</v>
      </c>
      <c r="AD12">
        <v>8160</v>
      </c>
      <c r="AE12" s="73">
        <v>3</v>
      </c>
      <c r="AF12" s="78">
        <v>10</v>
      </c>
      <c r="AG12" t="s">
        <v>110</v>
      </c>
      <c r="AH12" s="2">
        <v>0.20486111111111113</v>
      </c>
      <c r="AI12">
        <v>2.4900000000000002</v>
      </c>
      <c r="AK12" s="4">
        <v>1</v>
      </c>
      <c r="AL12" s="4">
        <v>1</v>
      </c>
      <c r="AM12" s="4">
        <v>3</v>
      </c>
      <c r="AN12">
        <v>2</v>
      </c>
      <c r="AO12" s="4">
        <v>3</v>
      </c>
      <c r="AR12">
        <v>5</v>
      </c>
      <c r="AS12">
        <v>3</v>
      </c>
      <c r="AT12">
        <v>2</v>
      </c>
      <c r="AU12">
        <v>3</v>
      </c>
      <c r="AV12">
        <v>3</v>
      </c>
      <c r="AW12">
        <v>10</v>
      </c>
    </row>
    <row r="13" spans="1:49" x14ac:dyDescent="0.35">
      <c r="A13">
        <v>5</v>
      </c>
      <c r="B13" s="1">
        <v>44894</v>
      </c>
      <c r="C13" t="s">
        <v>81</v>
      </c>
      <c r="D13" s="37" t="s">
        <v>345</v>
      </c>
      <c r="E13" t="s">
        <v>365</v>
      </c>
      <c r="F13" s="45">
        <v>0.16666666666666666</v>
      </c>
      <c r="G13" s="2" t="s">
        <v>287</v>
      </c>
      <c r="H13" s="2">
        <f t="shared" si="0"/>
        <v>2.4305555555555552E-2</v>
      </c>
      <c r="I13">
        <v>1</v>
      </c>
      <c r="J13">
        <v>42</v>
      </c>
      <c r="K13">
        <v>12</v>
      </c>
      <c r="L13">
        <v>37.299999999999997</v>
      </c>
      <c r="M13" s="29">
        <v>1</v>
      </c>
      <c r="N13" s="29">
        <v>2</v>
      </c>
      <c r="O13" s="29">
        <v>2</v>
      </c>
      <c r="P13" s="29">
        <v>1</v>
      </c>
      <c r="Q13" s="4">
        <v>6</v>
      </c>
      <c r="R13">
        <v>4</v>
      </c>
      <c r="S13" s="4">
        <v>2</v>
      </c>
      <c r="T13" s="2">
        <v>0.1451388888888889</v>
      </c>
      <c r="U13" s="2">
        <f t="shared" si="1"/>
        <v>-4.5833333333333309E-2</v>
      </c>
      <c r="V13">
        <v>2</v>
      </c>
      <c r="W13">
        <v>2357</v>
      </c>
      <c r="X13" s="73">
        <v>3</v>
      </c>
      <c r="Y13" s="73">
        <v>2</v>
      </c>
      <c r="Z13">
        <v>9658</v>
      </c>
      <c r="AA13" s="73">
        <v>2</v>
      </c>
      <c r="AB13">
        <v>8444</v>
      </c>
      <c r="AC13" s="73">
        <v>1</v>
      </c>
      <c r="AD13">
        <v>4291</v>
      </c>
      <c r="AE13" s="73">
        <v>2</v>
      </c>
      <c r="AF13" s="78">
        <v>7</v>
      </c>
      <c r="AG13" t="s">
        <v>109</v>
      </c>
      <c r="AH13" s="2">
        <v>0.20486111111111113</v>
      </c>
      <c r="AI13">
        <v>1.1499999999999999</v>
      </c>
      <c r="AK13" s="4">
        <v>1</v>
      </c>
      <c r="AL13" s="4">
        <v>1</v>
      </c>
      <c r="AM13" s="4">
        <v>3</v>
      </c>
      <c r="AN13">
        <v>3</v>
      </c>
      <c r="AO13" s="4">
        <v>5</v>
      </c>
      <c r="AR13">
        <v>3</v>
      </c>
      <c r="AS13">
        <v>2</v>
      </c>
      <c r="AT13">
        <v>2</v>
      </c>
      <c r="AU13">
        <v>3</v>
      </c>
      <c r="AV13">
        <v>3</v>
      </c>
      <c r="AW13">
        <v>10</v>
      </c>
    </row>
    <row r="14" spans="1:49" x14ac:dyDescent="0.35">
      <c r="A14">
        <v>5</v>
      </c>
      <c r="B14" s="1">
        <v>44894</v>
      </c>
      <c r="C14" t="s">
        <v>72</v>
      </c>
      <c r="D14" s="37" t="s">
        <v>346</v>
      </c>
      <c r="E14" t="s">
        <v>365</v>
      </c>
      <c r="F14" s="45">
        <v>0.16666666666666699</v>
      </c>
      <c r="G14" s="2" t="s">
        <v>288</v>
      </c>
      <c r="H14" s="2">
        <f t="shared" si="0"/>
        <v>3.1249999999999667E-2</v>
      </c>
      <c r="I14">
        <v>1</v>
      </c>
      <c r="J14">
        <v>42</v>
      </c>
      <c r="K14">
        <v>12</v>
      </c>
      <c r="L14">
        <v>37.1</v>
      </c>
      <c r="M14" s="29">
        <v>2</v>
      </c>
      <c r="N14" s="30">
        <v>2</v>
      </c>
      <c r="O14" s="29">
        <v>2</v>
      </c>
      <c r="P14" s="29">
        <v>1</v>
      </c>
      <c r="Q14" s="4">
        <v>7</v>
      </c>
      <c r="R14">
        <v>3</v>
      </c>
      <c r="S14" s="4">
        <v>1</v>
      </c>
      <c r="T14" s="2">
        <v>0.15486111111111112</v>
      </c>
      <c r="U14" s="2">
        <f t="shared" si="1"/>
        <v>-4.3055555555555541E-2</v>
      </c>
      <c r="V14">
        <v>2</v>
      </c>
      <c r="W14">
        <v>7260</v>
      </c>
      <c r="X14" s="73">
        <v>2</v>
      </c>
      <c r="Y14" s="73">
        <v>1</v>
      </c>
      <c r="Z14">
        <v>4945</v>
      </c>
      <c r="AA14" s="73">
        <v>1</v>
      </c>
      <c r="AB14">
        <v>6567</v>
      </c>
      <c r="AC14" s="73">
        <v>2</v>
      </c>
      <c r="AD14">
        <v>5878</v>
      </c>
      <c r="AE14" s="73">
        <v>2</v>
      </c>
      <c r="AF14" s="78">
        <v>6</v>
      </c>
      <c r="AG14" t="s">
        <v>108</v>
      </c>
      <c r="AH14" s="2">
        <v>0.20486111111111113</v>
      </c>
      <c r="AI14">
        <v>2.71</v>
      </c>
      <c r="AK14" s="4">
        <v>1</v>
      </c>
      <c r="AL14" s="4">
        <v>1</v>
      </c>
      <c r="AM14" s="4">
        <v>3</v>
      </c>
      <c r="AN14">
        <v>3</v>
      </c>
      <c r="AO14" s="4">
        <v>4</v>
      </c>
      <c r="AR14">
        <v>2</v>
      </c>
      <c r="AS14">
        <v>3</v>
      </c>
      <c r="AT14">
        <v>2</v>
      </c>
      <c r="AU14">
        <v>2</v>
      </c>
      <c r="AV14">
        <v>3</v>
      </c>
      <c r="AW14">
        <v>10</v>
      </c>
    </row>
    <row r="15" spans="1:49" x14ac:dyDescent="0.35">
      <c r="A15">
        <v>5</v>
      </c>
      <c r="B15" s="1">
        <v>44894</v>
      </c>
      <c r="C15" t="s">
        <v>78</v>
      </c>
      <c r="D15" s="37" t="s">
        <v>347</v>
      </c>
      <c r="E15" t="s">
        <v>365</v>
      </c>
      <c r="F15" s="45">
        <v>0.16666666666666699</v>
      </c>
      <c r="G15" s="2" t="s">
        <v>281</v>
      </c>
      <c r="H15" s="2">
        <f t="shared" si="0"/>
        <v>1.0416666666666352E-2</v>
      </c>
      <c r="I15">
        <v>1</v>
      </c>
      <c r="J15">
        <v>46</v>
      </c>
      <c r="K15">
        <v>16</v>
      </c>
      <c r="L15">
        <v>38.299999999999997</v>
      </c>
      <c r="M15" s="29">
        <v>1</v>
      </c>
      <c r="N15" s="29">
        <v>2</v>
      </c>
      <c r="O15" s="29">
        <v>2</v>
      </c>
      <c r="P15" s="29">
        <v>1</v>
      </c>
      <c r="Q15" s="4">
        <v>6</v>
      </c>
      <c r="R15">
        <v>3</v>
      </c>
      <c r="S15" s="4">
        <v>2</v>
      </c>
      <c r="T15" s="2">
        <v>0.16597222222222222</v>
      </c>
      <c r="U15" s="2">
        <f t="shared" si="1"/>
        <v>-1.1111111111111127E-2</v>
      </c>
      <c r="V15">
        <v>2</v>
      </c>
      <c r="W15">
        <v>8825</v>
      </c>
      <c r="X15" s="73">
        <v>1</v>
      </c>
      <c r="Y15" s="73">
        <v>1</v>
      </c>
      <c r="Z15">
        <v>5711</v>
      </c>
      <c r="AA15" s="73">
        <v>1</v>
      </c>
      <c r="AB15">
        <v>2055</v>
      </c>
      <c r="AC15" s="73">
        <v>2</v>
      </c>
      <c r="AD15">
        <v>7369</v>
      </c>
      <c r="AE15" s="73">
        <v>2</v>
      </c>
      <c r="AF15" s="78">
        <v>6</v>
      </c>
      <c r="AG15" t="s">
        <v>107</v>
      </c>
      <c r="AH15" s="2">
        <v>0.20486111111111113</v>
      </c>
      <c r="AI15">
        <v>2.4</v>
      </c>
      <c r="AK15" s="4">
        <v>1</v>
      </c>
      <c r="AL15" s="4">
        <v>2</v>
      </c>
      <c r="AM15" s="4">
        <v>3</v>
      </c>
      <c r="AN15">
        <v>2</v>
      </c>
      <c r="AO15" s="4">
        <v>5</v>
      </c>
      <c r="AR15">
        <v>1</v>
      </c>
      <c r="AS15">
        <v>2</v>
      </c>
      <c r="AT15">
        <v>1</v>
      </c>
      <c r="AU15">
        <v>2</v>
      </c>
      <c r="AV15">
        <v>3</v>
      </c>
      <c r="AW15">
        <v>8</v>
      </c>
    </row>
    <row r="16" spans="1:49" x14ac:dyDescent="0.35">
      <c r="A16" s="20">
        <v>6</v>
      </c>
      <c r="B16" s="27">
        <v>44976</v>
      </c>
      <c r="C16" s="20" t="s">
        <v>76</v>
      </c>
      <c r="D16" s="38" t="s">
        <v>348</v>
      </c>
      <c r="E16" s="20" t="s">
        <v>365</v>
      </c>
      <c r="F16" s="45">
        <v>0.125</v>
      </c>
      <c r="G16" s="48" t="s">
        <v>292</v>
      </c>
      <c r="H16" s="48"/>
      <c r="I16" s="47"/>
      <c r="J16" s="47"/>
      <c r="K16" s="47"/>
      <c r="L16" s="47"/>
      <c r="M16" s="50"/>
      <c r="N16" s="50"/>
      <c r="O16" s="50"/>
      <c r="P16" s="50"/>
      <c r="Q16" s="47"/>
      <c r="R16" s="47"/>
      <c r="S16" s="47"/>
      <c r="T16" s="48"/>
      <c r="U16" s="48"/>
      <c r="V16" s="47"/>
      <c r="W16" s="47"/>
      <c r="X16" s="74"/>
      <c r="Y16" s="74"/>
      <c r="Z16" s="47"/>
      <c r="AA16" s="76"/>
      <c r="AB16" s="47"/>
      <c r="AC16" s="76"/>
      <c r="AD16" s="47"/>
      <c r="AE16" s="76"/>
      <c r="AF16" s="76"/>
      <c r="AG16" s="47"/>
      <c r="AH16" s="47"/>
      <c r="AI16" s="47"/>
      <c r="AK16" s="47"/>
      <c r="AL16" s="47"/>
      <c r="AM16" s="47"/>
      <c r="AN16" s="47"/>
      <c r="AO16" s="47"/>
      <c r="AR16" s="20">
        <v>3</v>
      </c>
      <c r="AS16" s="20">
        <v>2</v>
      </c>
      <c r="AT16" s="20">
        <v>2</v>
      </c>
      <c r="AU16" s="20">
        <v>2</v>
      </c>
      <c r="AV16" s="20">
        <v>2</v>
      </c>
      <c r="AW16" s="20">
        <v>6</v>
      </c>
    </row>
    <row r="17" spans="1:49" x14ac:dyDescent="0.35">
      <c r="A17" s="20">
        <v>6</v>
      </c>
      <c r="B17" s="27">
        <v>44976</v>
      </c>
      <c r="C17" s="20" t="s">
        <v>90</v>
      </c>
      <c r="D17" s="38" t="s">
        <v>349</v>
      </c>
      <c r="E17" s="20" t="s">
        <v>365</v>
      </c>
      <c r="F17" s="45">
        <v>0.125</v>
      </c>
      <c r="G17" s="48" t="s">
        <v>292</v>
      </c>
      <c r="H17" s="48"/>
      <c r="I17" s="47"/>
      <c r="J17" s="47"/>
      <c r="K17" s="47"/>
      <c r="L17" s="47"/>
      <c r="M17" s="50"/>
      <c r="N17" s="50"/>
      <c r="O17" s="50"/>
      <c r="P17" s="50"/>
      <c r="Q17" s="47"/>
      <c r="R17" s="47"/>
      <c r="S17" s="47"/>
      <c r="T17" s="48"/>
      <c r="U17" s="48"/>
      <c r="V17" s="47"/>
      <c r="W17" s="47"/>
      <c r="X17" s="74"/>
      <c r="Y17" s="74"/>
      <c r="Z17" s="47"/>
      <c r="AA17" s="76"/>
      <c r="AB17" s="47"/>
      <c r="AC17" s="76"/>
      <c r="AD17" s="47"/>
      <c r="AE17" s="76"/>
      <c r="AF17" s="76"/>
      <c r="AG17" s="47"/>
      <c r="AH17" s="47"/>
      <c r="AI17" s="47"/>
      <c r="AK17" s="47"/>
      <c r="AL17" s="47"/>
      <c r="AM17" s="47"/>
      <c r="AN17" s="47"/>
      <c r="AO17" s="47"/>
      <c r="AR17" s="20">
        <v>2</v>
      </c>
      <c r="AS17" s="20">
        <v>1</v>
      </c>
      <c r="AT17" s="20">
        <v>2</v>
      </c>
      <c r="AU17" s="20">
        <v>1</v>
      </c>
      <c r="AV17" s="20">
        <v>2</v>
      </c>
      <c r="AW17" s="20">
        <v>6</v>
      </c>
    </row>
    <row r="18" spans="1:49" x14ac:dyDescent="0.35">
      <c r="A18" s="20">
        <v>6</v>
      </c>
      <c r="B18" s="27">
        <v>44976</v>
      </c>
      <c r="C18" s="20" t="s">
        <v>88</v>
      </c>
      <c r="D18" s="38" t="s">
        <v>350</v>
      </c>
      <c r="E18" s="20" t="s">
        <v>365</v>
      </c>
      <c r="F18" s="45">
        <v>0.125</v>
      </c>
      <c r="G18" s="48" t="s">
        <v>292</v>
      </c>
      <c r="H18" s="48"/>
      <c r="I18" s="47"/>
      <c r="J18" s="47"/>
      <c r="K18" s="47"/>
      <c r="L18" s="47"/>
      <c r="M18" s="50"/>
      <c r="N18" s="50"/>
      <c r="O18" s="50"/>
      <c r="P18" s="50"/>
      <c r="Q18" s="47"/>
      <c r="R18" s="47"/>
      <c r="S18" s="47"/>
      <c r="T18" s="48"/>
      <c r="U18" s="48"/>
      <c r="V18" s="47"/>
      <c r="W18" s="47"/>
      <c r="X18" s="74"/>
      <c r="Y18" s="74"/>
      <c r="Z18" s="47"/>
      <c r="AA18" s="76"/>
      <c r="AB18" s="47"/>
      <c r="AC18" s="76"/>
      <c r="AD18" s="47"/>
      <c r="AE18" s="76"/>
      <c r="AF18" s="76"/>
      <c r="AG18" s="47"/>
      <c r="AH18" s="47"/>
      <c r="AI18" s="47"/>
      <c r="AK18" s="47"/>
      <c r="AL18" s="47"/>
      <c r="AM18" s="47"/>
      <c r="AN18" s="47"/>
      <c r="AO18" s="47"/>
      <c r="AR18" s="20">
        <v>3</v>
      </c>
      <c r="AS18" s="20">
        <v>2</v>
      </c>
      <c r="AT18" s="20">
        <v>1</v>
      </c>
      <c r="AU18" s="20">
        <v>2</v>
      </c>
      <c r="AV18" s="20">
        <v>1</v>
      </c>
      <c r="AW18" s="20">
        <v>6</v>
      </c>
    </row>
    <row r="19" spans="1:49" x14ac:dyDescent="0.35">
      <c r="A19" s="20">
        <v>6</v>
      </c>
      <c r="B19" s="27">
        <v>44976</v>
      </c>
      <c r="C19" s="20" t="s">
        <v>84</v>
      </c>
      <c r="D19" s="38" t="s">
        <v>351</v>
      </c>
      <c r="E19" s="20" t="s">
        <v>208</v>
      </c>
      <c r="F19" s="45">
        <v>0.28125</v>
      </c>
      <c r="G19" s="26" t="s">
        <v>289</v>
      </c>
      <c r="H19" s="26">
        <f t="shared" si="0"/>
        <v>-7.2916666666666657E-2</v>
      </c>
      <c r="I19" s="20">
        <v>2</v>
      </c>
      <c r="J19" s="20">
        <v>32</v>
      </c>
      <c r="K19" s="20">
        <v>18</v>
      </c>
      <c r="L19" s="20">
        <v>37.799999999999997</v>
      </c>
      <c r="M19" s="29">
        <v>2</v>
      </c>
      <c r="N19" s="29">
        <v>2</v>
      </c>
      <c r="O19" s="29">
        <v>2</v>
      </c>
      <c r="P19" s="29">
        <v>1</v>
      </c>
      <c r="Q19" s="4">
        <v>7</v>
      </c>
      <c r="R19" s="20">
        <v>2</v>
      </c>
      <c r="S19" s="4">
        <v>1</v>
      </c>
      <c r="T19" s="26">
        <v>0.20833333333333334</v>
      </c>
      <c r="U19" s="26">
        <f t="shared" si="1"/>
        <v>0</v>
      </c>
      <c r="V19" s="20">
        <v>1</v>
      </c>
      <c r="W19" s="20">
        <v>7740</v>
      </c>
      <c r="X19" s="75">
        <v>6</v>
      </c>
      <c r="Y19" s="75">
        <v>3</v>
      </c>
      <c r="Z19" s="20">
        <v>8766</v>
      </c>
      <c r="AA19" s="73">
        <v>1</v>
      </c>
      <c r="AB19" s="20">
        <v>5584</v>
      </c>
      <c r="AC19" s="73">
        <v>2</v>
      </c>
      <c r="AD19" s="20">
        <v>4170</v>
      </c>
      <c r="AE19" s="73">
        <v>1</v>
      </c>
      <c r="AF19" s="78">
        <v>7</v>
      </c>
      <c r="AG19" s="20" t="s">
        <v>212</v>
      </c>
      <c r="AH19" s="26">
        <v>0.28125</v>
      </c>
      <c r="AI19" s="20">
        <v>3.4</v>
      </c>
      <c r="AK19" s="4">
        <v>3</v>
      </c>
      <c r="AL19" s="4">
        <v>2</v>
      </c>
      <c r="AM19" s="4">
        <v>3</v>
      </c>
      <c r="AN19" s="20">
        <v>2</v>
      </c>
      <c r="AO19" s="4">
        <v>5</v>
      </c>
      <c r="AR19" s="20">
        <v>6</v>
      </c>
      <c r="AS19" s="20">
        <v>3</v>
      </c>
      <c r="AT19" s="20">
        <v>2</v>
      </c>
      <c r="AU19" s="20">
        <v>3</v>
      </c>
      <c r="AV19" s="20">
        <v>2</v>
      </c>
      <c r="AW19" s="20">
        <v>10</v>
      </c>
    </row>
    <row r="20" spans="1:49" x14ac:dyDescent="0.35">
      <c r="A20" s="20">
        <v>6</v>
      </c>
      <c r="B20" s="27">
        <v>44976</v>
      </c>
      <c r="C20" s="20" t="s">
        <v>82</v>
      </c>
      <c r="D20" s="38" t="s">
        <v>352</v>
      </c>
      <c r="E20" s="20" t="s">
        <v>365</v>
      </c>
      <c r="F20" s="45">
        <v>0.28125</v>
      </c>
      <c r="G20" s="26" t="s">
        <v>290</v>
      </c>
      <c r="H20" s="26">
        <f t="shared" si="0"/>
        <v>-6.597222222222221E-2</v>
      </c>
      <c r="I20" s="20">
        <v>2</v>
      </c>
      <c r="J20" s="20">
        <v>49</v>
      </c>
      <c r="K20" s="20">
        <v>32</v>
      </c>
      <c r="L20" s="20">
        <v>37.9</v>
      </c>
      <c r="M20" s="29">
        <v>1</v>
      </c>
      <c r="N20" s="29">
        <v>2</v>
      </c>
      <c r="O20" s="29">
        <v>2</v>
      </c>
      <c r="P20" s="29">
        <v>1</v>
      </c>
      <c r="Q20" s="4">
        <v>6</v>
      </c>
      <c r="R20" s="20">
        <v>3</v>
      </c>
      <c r="S20" s="4">
        <v>1</v>
      </c>
      <c r="T20" s="26">
        <v>0.25694444444444442</v>
      </c>
      <c r="U20" s="26">
        <f t="shared" si="1"/>
        <v>4.166666666666663E-2</v>
      </c>
      <c r="V20" s="20">
        <v>1</v>
      </c>
      <c r="W20" s="20">
        <v>3132</v>
      </c>
      <c r="X20" s="75">
        <v>3</v>
      </c>
      <c r="Y20" s="75">
        <v>2</v>
      </c>
      <c r="Z20" s="20">
        <v>8025</v>
      </c>
      <c r="AA20" s="73">
        <v>2</v>
      </c>
      <c r="AB20" s="20">
        <v>8440</v>
      </c>
      <c r="AC20" s="73">
        <v>3</v>
      </c>
      <c r="AD20" s="20">
        <v>9159</v>
      </c>
      <c r="AE20" s="73">
        <v>1</v>
      </c>
      <c r="AF20" s="78">
        <v>8</v>
      </c>
      <c r="AG20" s="20" t="s">
        <v>215</v>
      </c>
      <c r="AH20" s="26">
        <v>0.28125</v>
      </c>
      <c r="AI20" s="20">
        <v>4.59</v>
      </c>
      <c r="AK20" s="4">
        <v>3</v>
      </c>
      <c r="AL20" s="4">
        <v>2</v>
      </c>
      <c r="AM20" s="4">
        <v>3</v>
      </c>
      <c r="AN20" s="20">
        <v>1</v>
      </c>
      <c r="AO20" s="4">
        <v>5</v>
      </c>
      <c r="AR20" s="20">
        <v>3</v>
      </c>
      <c r="AS20" s="20">
        <v>2</v>
      </c>
      <c r="AT20" s="20">
        <v>2</v>
      </c>
      <c r="AU20" s="20">
        <v>3</v>
      </c>
      <c r="AV20" s="20">
        <v>1</v>
      </c>
      <c r="AW20" s="20">
        <v>8</v>
      </c>
    </row>
    <row r="21" spans="1:49" x14ac:dyDescent="0.35">
      <c r="A21" s="20">
        <v>6</v>
      </c>
      <c r="B21" s="27">
        <v>44976</v>
      </c>
      <c r="C21" s="20" t="s">
        <v>80</v>
      </c>
      <c r="D21" s="38" t="s">
        <v>353</v>
      </c>
      <c r="E21" s="20" t="s">
        <v>365</v>
      </c>
      <c r="F21" s="45">
        <v>0.28125</v>
      </c>
      <c r="G21" s="26" t="s">
        <v>291</v>
      </c>
      <c r="H21" s="26">
        <f t="shared" si="0"/>
        <v>-5.5555555555555552E-2</v>
      </c>
      <c r="I21" s="20">
        <v>2</v>
      </c>
      <c r="J21" s="20">
        <v>48</v>
      </c>
      <c r="K21" s="20">
        <v>12</v>
      </c>
      <c r="L21" s="20">
        <v>37.799999999999997</v>
      </c>
      <c r="M21" s="29">
        <v>2</v>
      </c>
      <c r="N21" s="29">
        <v>2</v>
      </c>
      <c r="O21" s="29">
        <v>2</v>
      </c>
      <c r="P21" s="29">
        <v>2</v>
      </c>
      <c r="Q21" s="4">
        <v>8</v>
      </c>
      <c r="R21" s="20">
        <v>7</v>
      </c>
      <c r="S21" s="4">
        <v>2</v>
      </c>
      <c r="T21" s="26">
        <v>0.24305555555555555</v>
      </c>
      <c r="U21" s="26">
        <f t="shared" si="1"/>
        <v>1.7361111111111105E-2</v>
      </c>
      <c r="V21" s="20">
        <v>1</v>
      </c>
      <c r="W21" s="20">
        <v>5603</v>
      </c>
      <c r="X21" s="75">
        <v>5</v>
      </c>
      <c r="Y21" s="75">
        <v>3</v>
      </c>
      <c r="Z21" s="20">
        <v>2271</v>
      </c>
      <c r="AA21" s="73">
        <v>1</v>
      </c>
      <c r="AB21" s="20">
        <v>9173</v>
      </c>
      <c r="AC21" s="73">
        <v>2</v>
      </c>
      <c r="AD21" s="20">
        <v>1420</v>
      </c>
      <c r="AE21" s="73">
        <v>2</v>
      </c>
      <c r="AF21" s="78">
        <v>8</v>
      </c>
      <c r="AG21" s="20" t="s">
        <v>220</v>
      </c>
      <c r="AH21" s="26">
        <v>0.28125</v>
      </c>
      <c r="AI21" s="20">
        <v>5.17</v>
      </c>
      <c r="AK21" s="4">
        <v>3</v>
      </c>
      <c r="AL21" s="4">
        <v>2</v>
      </c>
      <c r="AM21" s="4">
        <v>3</v>
      </c>
      <c r="AN21" s="20">
        <v>1</v>
      </c>
      <c r="AO21" s="4">
        <v>5</v>
      </c>
      <c r="AR21" s="20">
        <v>5</v>
      </c>
      <c r="AS21" s="20">
        <v>3</v>
      </c>
      <c r="AT21" s="20">
        <v>3</v>
      </c>
      <c r="AU21" s="20">
        <v>2</v>
      </c>
      <c r="AV21" s="20">
        <v>2</v>
      </c>
      <c r="AW21" s="20">
        <v>10</v>
      </c>
    </row>
    <row r="22" spans="1:49" x14ac:dyDescent="0.35">
      <c r="A22">
        <v>7</v>
      </c>
      <c r="B22" s="1">
        <v>44983</v>
      </c>
      <c r="C22" t="s">
        <v>75</v>
      </c>
      <c r="D22" s="37" t="s">
        <v>354</v>
      </c>
      <c r="E22" t="s">
        <v>365</v>
      </c>
      <c r="F22" s="45">
        <v>6.25E-2</v>
      </c>
      <c r="G22" s="2"/>
      <c r="H22" s="2">
        <f t="shared" si="0"/>
        <v>-6.25E-2</v>
      </c>
      <c r="J22" s="47" t="s">
        <v>297</v>
      </c>
      <c r="K22" s="47"/>
      <c r="L22" s="47"/>
      <c r="M22" s="50"/>
      <c r="N22" s="50"/>
      <c r="O22" s="50"/>
      <c r="P22" s="50"/>
      <c r="Q22" s="47"/>
      <c r="R22" s="47"/>
      <c r="S22" s="4">
        <v>1</v>
      </c>
      <c r="T22" s="2">
        <v>9.7222222222222224E-2</v>
      </c>
      <c r="U22" s="2">
        <f t="shared" si="1"/>
        <v>9.7222222222222224E-2</v>
      </c>
      <c r="V22">
        <v>1</v>
      </c>
      <c r="W22">
        <v>9356</v>
      </c>
      <c r="X22" s="73">
        <v>1</v>
      </c>
      <c r="Y22" s="73">
        <v>1</v>
      </c>
      <c r="Z22">
        <v>1979</v>
      </c>
      <c r="AA22" s="73">
        <v>2</v>
      </c>
      <c r="AB22">
        <v>9955</v>
      </c>
      <c r="AC22" s="75">
        <v>2</v>
      </c>
      <c r="AD22">
        <v>2110</v>
      </c>
      <c r="AE22" s="75">
        <v>2</v>
      </c>
      <c r="AF22" s="79">
        <v>7</v>
      </c>
      <c r="AG22" t="s">
        <v>192</v>
      </c>
      <c r="AH22" s="2">
        <v>0.12638888888888888</v>
      </c>
      <c r="AI22">
        <v>5.98</v>
      </c>
      <c r="AK22" s="4">
        <v>3</v>
      </c>
      <c r="AL22" s="4">
        <v>2</v>
      </c>
      <c r="AM22" s="4">
        <v>3</v>
      </c>
      <c r="AN22">
        <v>2</v>
      </c>
      <c r="AO22" s="4">
        <v>4</v>
      </c>
      <c r="AR22">
        <v>1</v>
      </c>
      <c r="AS22">
        <v>1</v>
      </c>
      <c r="AT22">
        <v>2</v>
      </c>
      <c r="AU22">
        <v>2</v>
      </c>
      <c r="AV22">
        <v>2</v>
      </c>
      <c r="AW22">
        <v>7</v>
      </c>
    </row>
    <row r="23" spans="1:49" x14ac:dyDescent="0.35">
      <c r="A23">
        <v>7</v>
      </c>
      <c r="B23" s="1">
        <v>44983</v>
      </c>
      <c r="C23" t="s">
        <v>73</v>
      </c>
      <c r="D23" s="37" t="s">
        <v>355</v>
      </c>
      <c r="E23" t="s">
        <v>365</v>
      </c>
      <c r="F23" s="45">
        <v>6.25E-2</v>
      </c>
      <c r="G23" s="2"/>
      <c r="H23" s="2">
        <f t="shared" si="0"/>
        <v>-6.25E-2</v>
      </c>
      <c r="J23" s="47" t="s">
        <v>297</v>
      </c>
      <c r="K23" s="47"/>
      <c r="L23" s="47"/>
      <c r="M23" s="50"/>
      <c r="N23" s="50"/>
      <c r="O23" s="50"/>
      <c r="P23" s="50"/>
      <c r="Q23" s="47"/>
      <c r="R23" s="47"/>
      <c r="S23" s="4">
        <v>1</v>
      </c>
      <c r="T23" s="2">
        <v>0.10625</v>
      </c>
      <c r="U23" s="2">
        <f t="shared" si="1"/>
        <v>0.10625</v>
      </c>
      <c r="V23">
        <v>1</v>
      </c>
      <c r="W23">
        <v>6211</v>
      </c>
      <c r="X23" s="75">
        <v>1</v>
      </c>
      <c r="Y23" s="75">
        <v>1</v>
      </c>
      <c r="Z23">
        <v>6022</v>
      </c>
      <c r="AA23" s="75">
        <v>2</v>
      </c>
      <c r="AB23">
        <v>9568</v>
      </c>
      <c r="AC23" s="75">
        <v>1</v>
      </c>
      <c r="AD23">
        <v>2789</v>
      </c>
      <c r="AE23" s="75">
        <v>3</v>
      </c>
      <c r="AF23" s="79">
        <v>7</v>
      </c>
      <c r="AG23" t="s">
        <v>194</v>
      </c>
      <c r="AH23" s="2">
        <v>0.12916666666666668</v>
      </c>
      <c r="AI23">
        <v>5.08</v>
      </c>
      <c r="AK23" s="4">
        <v>1</v>
      </c>
      <c r="AL23" s="4">
        <v>1</v>
      </c>
      <c r="AM23" s="4">
        <v>1</v>
      </c>
      <c r="AN23">
        <v>3</v>
      </c>
      <c r="AO23" s="4">
        <v>3</v>
      </c>
      <c r="AR23">
        <v>1</v>
      </c>
      <c r="AS23">
        <v>2</v>
      </c>
      <c r="AT23">
        <v>2</v>
      </c>
      <c r="AU23">
        <v>3</v>
      </c>
      <c r="AV23">
        <v>3</v>
      </c>
      <c r="AW23">
        <v>9</v>
      </c>
    </row>
    <row r="24" spans="1:49" x14ac:dyDescent="0.35">
      <c r="A24">
        <v>7</v>
      </c>
      <c r="B24" s="1">
        <v>44983</v>
      </c>
      <c r="C24" t="s">
        <v>93</v>
      </c>
      <c r="D24" s="37" t="s">
        <v>356</v>
      </c>
      <c r="E24" t="s">
        <v>365</v>
      </c>
      <c r="F24" s="45">
        <v>6.25E-2</v>
      </c>
      <c r="G24" s="2"/>
      <c r="H24" s="2">
        <f t="shared" si="0"/>
        <v>-6.25E-2</v>
      </c>
      <c r="J24" s="47" t="s">
        <v>297</v>
      </c>
      <c r="K24" s="47"/>
      <c r="L24" s="47"/>
      <c r="M24" s="50"/>
      <c r="N24" s="50"/>
      <c r="O24" s="50"/>
      <c r="P24" s="50"/>
      <c r="Q24" s="47"/>
      <c r="R24" s="47"/>
      <c r="S24" s="4">
        <v>1</v>
      </c>
      <c r="T24" s="2">
        <v>0.11458333333333333</v>
      </c>
      <c r="U24" s="2">
        <f t="shared" si="1"/>
        <v>0.11458333333333333</v>
      </c>
      <c r="V24">
        <v>1</v>
      </c>
      <c r="W24">
        <v>7027</v>
      </c>
      <c r="X24" s="75">
        <v>4</v>
      </c>
      <c r="Y24" s="75">
        <v>2</v>
      </c>
      <c r="Z24">
        <v>6951</v>
      </c>
      <c r="AA24" s="75">
        <v>1</v>
      </c>
      <c r="AB24">
        <v>8838</v>
      </c>
      <c r="AC24" s="73">
        <v>2</v>
      </c>
      <c r="AD24">
        <v>4410</v>
      </c>
      <c r="AE24" s="73">
        <v>1</v>
      </c>
      <c r="AF24" s="78">
        <v>6</v>
      </c>
      <c r="AG24" t="s">
        <v>196</v>
      </c>
      <c r="AH24" s="2">
        <v>0.13055555555555556</v>
      </c>
      <c r="AI24">
        <v>3.47</v>
      </c>
      <c r="AK24" s="4">
        <v>2</v>
      </c>
      <c r="AL24" s="4">
        <v>1</v>
      </c>
      <c r="AM24" s="4">
        <v>2</v>
      </c>
      <c r="AN24">
        <v>3</v>
      </c>
      <c r="AO24" s="4">
        <v>4</v>
      </c>
      <c r="AR24">
        <v>4</v>
      </c>
      <c r="AS24">
        <v>3</v>
      </c>
      <c r="AT24">
        <v>1</v>
      </c>
      <c r="AU24">
        <v>2</v>
      </c>
      <c r="AV24">
        <v>2</v>
      </c>
      <c r="AW24">
        <v>8</v>
      </c>
    </row>
    <row r="25" spans="1:49" x14ac:dyDescent="0.35">
      <c r="A25" s="20">
        <v>8</v>
      </c>
      <c r="B25" s="27">
        <v>44990</v>
      </c>
      <c r="C25" s="20" t="s">
        <v>94</v>
      </c>
      <c r="D25" s="38" t="s">
        <v>357</v>
      </c>
      <c r="E25" s="20" t="s">
        <v>365</v>
      </c>
      <c r="F25" s="45">
        <v>4.1666666666666664E-2</v>
      </c>
      <c r="G25" s="26"/>
      <c r="H25" s="26">
        <f t="shared" si="0"/>
        <v>-4.1666666666666664E-2</v>
      </c>
      <c r="I25" s="20"/>
      <c r="J25" s="47" t="s">
        <v>297</v>
      </c>
      <c r="K25" s="47"/>
      <c r="L25" s="47"/>
      <c r="M25" s="50"/>
      <c r="N25" s="50"/>
      <c r="O25" s="50"/>
      <c r="P25" s="50"/>
      <c r="Q25" s="47"/>
      <c r="R25" s="47"/>
      <c r="S25" s="4">
        <v>1</v>
      </c>
      <c r="T25" s="26">
        <v>6.805555555555555E-2</v>
      </c>
      <c r="U25" s="26">
        <f t="shared" si="1"/>
        <v>6.805555555555555E-2</v>
      </c>
      <c r="V25" s="20">
        <v>1</v>
      </c>
      <c r="W25" s="20">
        <v>8255</v>
      </c>
      <c r="X25" s="73">
        <v>4</v>
      </c>
      <c r="Y25" s="73">
        <v>2</v>
      </c>
      <c r="Z25" s="20">
        <v>5755</v>
      </c>
      <c r="AA25" s="73">
        <v>2</v>
      </c>
      <c r="AB25" s="20">
        <v>2159</v>
      </c>
      <c r="AC25" s="73">
        <v>1</v>
      </c>
      <c r="AD25" s="20">
        <v>1316</v>
      </c>
      <c r="AE25" s="73">
        <v>1</v>
      </c>
      <c r="AF25" s="78">
        <v>6</v>
      </c>
      <c r="AG25" s="20"/>
      <c r="AH25" s="26"/>
      <c r="AI25" s="20"/>
      <c r="AK25" s="4">
        <v>2</v>
      </c>
      <c r="AL25" s="4">
        <v>2</v>
      </c>
      <c r="AM25" s="4">
        <v>2</v>
      </c>
      <c r="AN25" s="20">
        <v>2</v>
      </c>
      <c r="AO25" s="4">
        <v>4</v>
      </c>
      <c r="AR25" s="20">
        <v>4</v>
      </c>
      <c r="AS25" s="20">
        <v>2</v>
      </c>
      <c r="AT25" s="20">
        <v>2</v>
      </c>
      <c r="AU25" s="20">
        <v>2</v>
      </c>
      <c r="AV25" s="20">
        <v>2</v>
      </c>
      <c r="AW25" s="20">
        <v>7</v>
      </c>
    </row>
    <row r="26" spans="1:49" x14ac:dyDescent="0.35">
      <c r="A26" s="20">
        <v>8</v>
      </c>
      <c r="B26" s="27">
        <v>44990</v>
      </c>
      <c r="C26" s="20" t="s">
        <v>95</v>
      </c>
      <c r="D26" s="38" t="s">
        <v>358</v>
      </c>
      <c r="E26" s="20" t="s">
        <v>365</v>
      </c>
      <c r="F26" s="45">
        <v>4.1666666666666664E-2</v>
      </c>
      <c r="G26" s="26"/>
      <c r="H26" s="26">
        <f t="shared" si="0"/>
        <v>-4.1666666666666664E-2</v>
      </c>
      <c r="I26" s="20"/>
      <c r="J26" s="47" t="s">
        <v>297</v>
      </c>
      <c r="K26" s="47"/>
      <c r="L26" s="47"/>
      <c r="M26" s="50"/>
      <c r="N26" s="50"/>
      <c r="O26" s="50"/>
      <c r="P26" s="50"/>
      <c r="Q26" s="47"/>
      <c r="R26" s="47"/>
      <c r="S26" s="4">
        <v>1</v>
      </c>
      <c r="T26" s="26">
        <v>0.11944444444444445</v>
      </c>
      <c r="U26" s="26">
        <f t="shared" si="1"/>
        <v>0.11944444444444445</v>
      </c>
      <c r="V26" s="20">
        <v>1</v>
      </c>
      <c r="W26" s="20">
        <v>1623</v>
      </c>
      <c r="X26" s="73">
        <v>3</v>
      </c>
      <c r="Y26" s="73">
        <v>2</v>
      </c>
      <c r="Z26" s="20">
        <v>9081</v>
      </c>
      <c r="AA26" s="73">
        <v>1</v>
      </c>
      <c r="AB26" s="20">
        <v>4389</v>
      </c>
      <c r="AC26" s="73">
        <v>3</v>
      </c>
      <c r="AD26" s="20">
        <v>9616</v>
      </c>
      <c r="AE26" s="73">
        <v>3</v>
      </c>
      <c r="AF26" s="78">
        <v>9</v>
      </c>
      <c r="AG26" s="20"/>
      <c r="AH26" s="26"/>
      <c r="AI26" s="20"/>
      <c r="AK26" s="4">
        <v>1</v>
      </c>
      <c r="AL26" s="4">
        <v>2</v>
      </c>
      <c r="AM26" s="4">
        <v>1</v>
      </c>
      <c r="AN26" s="20">
        <v>2</v>
      </c>
      <c r="AO26" s="4">
        <v>4</v>
      </c>
      <c r="AR26" s="20">
        <v>3</v>
      </c>
      <c r="AS26" s="20">
        <v>2</v>
      </c>
      <c r="AT26" s="20">
        <v>2</v>
      </c>
      <c r="AU26" s="20">
        <v>3</v>
      </c>
      <c r="AV26" s="20">
        <v>3</v>
      </c>
      <c r="AW26" s="20">
        <v>9</v>
      </c>
    </row>
    <row r="27" spans="1:49" x14ac:dyDescent="0.35">
      <c r="A27" s="20">
        <v>8</v>
      </c>
      <c r="B27" s="27">
        <v>44990</v>
      </c>
      <c r="C27" s="20" t="s">
        <v>96</v>
      </c>
      <c r="D27" s="38" t="s">
        <v>359</v>
      </c>
      <c r="E27" s="20" t="s">
        <v>365</v>
      </c>
      <c r="F27" s="45">
        <v>4.1666666666666699E-2</v>
      </c>
      <c r="G27" s="26"/>
      <c r="H27" s="26">
        <f t="shared" si="0"/>
        <v>-4.1666666666666699E-2</v>
      </c>
      <c r="I27" s="20"/>
      <c r="J27" s="47" t="s">
        <v>297</v>
      </c>
      <c r="K27" s="47"/>
      <c r="L27" s="47"/>
      <c r="M27" s="50"/>
      <c r="N27" s="50"/>
      <c r="O27" s="50"/>
      <c r="P27" s="50"/>
      <c r="Q27" s="47"/>
      <c r="R27" s="47"/>
      <c r="S27" s="4">
        <v>1</v>
      </c>
      <c r="T27" s="26">
        <v>0.10972222222222222</v>
      </c>
      <c r="U27" s="26">
        <f t="shared" si="1"/>
        <v>0.10972222222222222</v>
      </c>
      <c r="V27" s="20">
        <v>1</v>
      </c>
      <c r="W27" s="20">
        <v>2127</v>
      </c>
      <c r="X27" s="73">
        <v>3</v>
      </c>
      <c r="Y27" s="73">
        <v>2</v>
      </c>
      <c r="Z27" s="20">
        <v>5141</v>
      </c>
      <c r="AA27" s="73">
        <v>1</v>
      </c>
      <c r="AB27" s="20">
        <v>2978</v>
      </c>
      <c r="AC27" s="73">
        <v>1</v>
      </c>
      <c r="AD27" s="20">
        <v>1646</v>
      </c>
      <c r="AE27" s="73">
        <v>3</v>
      </c>
      <c r="AF27" s="78">
        <v>8</v>
      </c>
      <c r="AG27" s="20"/>
      <c r="AH27" s="26"/>
      <c r="AI27" s="20"/>
      <c r="AK27" s="4">
        <v>2</v>
      </c>
      <c r="AL27" s="4">
        <v>2</v>
      </c>
      <c r="AM27" s="4">
        <v>2</v>
      </c>
      <c r="AN27" s="20">
        <v>5</v>
      </c>
      <c r="AO27" s="4">
        <v>3</v>
      </c>
      <c r="AR27" s="20">
        <v>3</v>
      </c>
      <c r="AS27" s="20">
        <v>2</v>
      </c>
      <c r="AT27" s="20">
        <v>1</v>
      </c>
      <c r="AU27" s="20">
        <v>1</v>
      </c>
      <c r="AV27" s="20">
        <v>3</v>
      </c>
      <c r="AW27" s="20">
        <v>8</v>
      </c>
    </row>
    <row r="28" spans="1:49" x14ac:dyDescent="0.35">
      <c r="A28" s="20">
        <v>8</v>
      </c>
      <c r="B28" s="27">
        <v>44990</v>
      </c>
      <c r="C28" s="20" t="s">
        <v>97</v>
      </c>
      <c r="D28" s="38" t="s">
        <v>360</v>
      </c>
      <c r="E28" s="20" t="s">
        <v>365</v>
      </c>
      <c r="F28" s="45">
        <v>4.1666666666666699E-2</v>
      </c>
      <c r="G28" s="26"/>
      <c r="H28" s="26">
        <f t="shared" si="0"/>
        <v>-4.1666666666666699E-2</v>
      </c>
      <c r="I28" s="20"/>
      <c r="J28" s="47" t="s">
        <v>297</v>
      </c>
      <c r="K28" s="47"/>
      <c r="L28" s="47"/>
      <c r="M28" s="50"/>
      <c r="N28" s="50"/>
      <c r="O28" s="50"/>
      <c r="P28" s="50"/>
      <c r="Q28" s="47"/>
      <c r="R28" s="47"/>
      <c r="S28" s="4">
        <v>1</v>
      </c>
      <c r="T28" s="26">
        <v>0.10277777777777777</v>
      </c>
      <c r="U28" s="26">
        <f t="shared" si="1"/>
        <v>0.10277777777777777</v>
      </c>
      <c r="V28" s="20">
        <v>1</v>
      </c>
      <c r="W28" s="20">
        <v>4430</v>
      </c>
      <c r="X28" s="73">
        <v>2</v>
      </c>
      <c r="Y28" s="73">
        <v>1</v>
      </c>
      <c r="Z28" s="20">
        <v>7142</v>
      </c>
      <c r="AA28" s="73">
        <v>3</v>
      </c>
      <c r="AB28" s="20">
        <v>4802</v>
      </c>
      <c r="AC28" s="73">
        <v>1</v>
      </c>
      <c r="AD28" s="20">
        <v>2149</v>
      </c>
      <c r="AE28" s="73">
        <v>2</v>
      </c>
      <c r="AF28" s="78">
        <v>7</v>
      </c>
      <c r="AG28" s="20" t="s">
        <v>154</v>
      </c>
      <c r="AH28" s="26">
        <v>0.13333333333333333</v>
      </c>
      <c r="AI28" s="20">
        <v>3.14</v>
      </c>
      <c r="AK28" s="4">
        <v>1</v>
      </c>
      <c r="AL28" s="4">
        <v>1</v>
      </c>
      <c r="AM28" s="4">
        <v>1</v>
      </c>
      <c r="AN28" s="20">
        <v>5</v>
      </c>
      <c r="AO28" s="4">
        <v>3</v>
      </c>
      <c r="AR28" s="20">
        <v>2</v>
      </c>
      <c r="AS28" s="20">
        <v>1</v>
      </c>
      <c r="AT28" s="20">
        <v>3</v>
      </c>
      <c r="AU28" s="20">
        <v>1</v>
      </c>
      <c r="AV28" s="20">
        <v>2</v>
      </c>
      <c r="AW28" s="20">
        <v>7</v>
      </c>
    </row>
    <row r="29" spans="1:49" x14ac:dyDescent="0.35">
      <c r="A29" s="20">
        <v>8</v>
      </c>
      <c r="B29" s="27">
        <v>44990</v>
      </c>
      <c r="C29" s="20" t="s">
        <v>98</v>
      </c>
      <c r="D29" s="38" t="s">
        <v>361</v>
      </c>
      <c r="E29" s="20" t="s">
        <v>365</v>
      </c>
      <c r="F29" s="45">
        <v>4.1666666666666699E-2</v>
      </c>
      <c r="G29" s="26"/>
      <c r="H29" s="26">
        <f t="shared" si="0"/>
        <v>-4.1666666666666699E-2</v>
      </c>
      <c r="I29" s="20"/>
      <c r="J29" s="47" t="s">
        <v>297</v>
      </c>
      <c r="K29" s="47"/>
      <c r="L29" s="47"/>
      <c r="M29" s="50"/>
      <c r="N29" s="50"/>
      <c r="O29" s="50"/>
      <c r="P29" s="50"/>
      <c r="Q29" s="47"/>
      <c r="R29" s="47"/>
      <c r="S29" s="4">
        <v>2</v>
      </c>
      <c r="T29" s="26">
        <v>7.9861111111111105E-2</v>
      </c>
      <c r="U29" s="26">
        <f t="shared" si="1"/>
        <v>7.9861111111111105E-2</v>
      </c>
      <c r="V29" s="20">
        <v>1</v>
      </c>
      <c r="W29" s="20">
        <v>9200</v>
      </c>
      <c r="X29" s="73">
        <v>7</v>
      </c>
      <c r="Y29" s="73">
        <v>3</v>
      </c>
      <c r="Z29" s="20">
        <v>9068</v>
      </c>
      <c r="AA29" s="73">
        <v>2</v>
      </c>
      <c r="AB29" s="20">
        <v>2445</v>
      </c>
      <c r="AC29" s="73">
        <v>1</v>
      </c>
      <c r="AD29" s="20">
        <v>4957</v>
      </c>
      <c r="AE29" s="73">
        <v>1</v>
      </c>
      <c r="AF29" s="78">
        <v>7</v>
      </c>
      <c r="AG29" s="20" t="s">
        <v>150</v>
      </c>
      <c r="AH29" s="26">
        <v>0.13055555555555556</v>
      </c>
      <c r="AI29" s="20">
        <v>9.56</v>
      </c>
      <c r="AK29" s="4">
        <v>2</v>
      </c>
      <c r="AL29" s="4">
        <v>2</v>
      </c>
      <c r="AM29" s="4">
        <v>1</v>
      </c>
      <c r="AN29" s="25">
        <v>3</v>
      </c>
      <c r="AO29" s="4">
        <v>3</v>
      </c>
      <c r="AR29" s="20">
        <v>7</v>
      </c>
      <c r="AS29" s="20">
        <v>3</v>
      </c>
      <c r="AT29" s="20">
        <v>2</v>
      </c>
      <c r="AU29" s="20">
        <v>1</v>
      </c>
      <c r="AV29" s="20">
        <v>2</v>
      </c>
      <c r="AW29" s="20">
        <v>7</v>
      </c>
    </row>
    <row r="30" spans="1:49" x14ac:dyDescent="0.35">
      <c r="A30" s="20">
        <v>8</v>
      </c>
      <c r="B30" s="27">
        <v>44990</v>
      </c>
      <c r="C30" s="20" t="s">
        <v>99</v>
      </c>
      <c r="D30" s="38" t="s">
        <v>362</v>
      </c>
      <c r="E30" s="20" t="s">
        <v>365</v>
      </c>
      <c r="F30" s="45">
        <v>4.1666666666666699E-2</v>
      </c>
      <c r="G30" s="26"/>
      <c r="H30" s="26">
        <f t="shared" si="0"/>
        <v>-4.1666666666666699E-2</v>
      </c>
      <c r="I30" s="20"/>
      <c r="J30" s="47" t="s">
        <v>297</v>
      </c>
      <c r="K30" s="47"/>
      <c r="L30" s="47"/>
      <c r="M30" s="50"/>
      <c r="N30" s="50"/>
      <c r="O30" s="50"/>
      <c r="P30" s="50"/>
      <c r="Q30" s="47"/>
      <c r="R30" s="47"/>
      <c r="S30" s="4">
        <v>1</v>
      </c>
      <c r="T30" s="26">
        <v>9.166666666666666E-2</v>
      </c>
      <c r="U30" s="26">
        <f t="shared" si="1"/>
        <v>9.166666666666666E-2</v>
      </c>
      <c r="V30" s="20">
        <v>1</v>
      </c>
      <c r="W30" s="20">
        <v>4100</v>
      </c>
      <c r="X30" s="73">
        <v>3</v>
      </c>
      <c r="Y30" s="73">
        <v>2</v>
      </c>
      <c r="Z30" s="20">
        <v>8526</v>
      </c>
      <c r="AA30" s="73">
        <v>1</v>
      </c>
      <c r="AB30" s="20">
        <v>5721</v>
      </c>
      <c r="AC30" s="73">
        <v>1</v>
      </c>
      <c r="AD30" s="20">
        <v>8289</v>
      </c>
      <c r="AE30" s="73">
        <v>3</v>
      </c>
      <c r="AF30" s="78">
        <v>7</v>
      </c>
      <c r="AG30" s="20" t="s">
        <v>148</v>
      </c>
      <c r="AH30" s="26">
        <v>0.13194444444444445</v>
      </c>
      <c r="AI30" s="20">
        <v>5.0599999999999996</v>
      </c>
      <c r="AK30" s="4">
        <v>2</v>
      </c>
      <c r="AL30" s="4">
        <v>1</v>
      </c>
      <c r="AM30" s="4">
        <v>2</v>
      </c>
      <c r="AN30" s="25">
        <v>4</v>
      </c>
      <c r="AO30" s="4">
        <v>3</v>
      </c>
      <c r="AR30" s="20">
        <v>3</v>
      </c>
      <c r="AS30" s="20">
        <v>2</v>
      </c>
      <c r="AT30" s="20">
        <v>1</v>
      </c>
      <c r="AU30" s="20">
        <v>2</v>
      </c>
      <c r="AV30" s="20">
        <v>3</v>
      </c>
      <c r="AW30" s="20">
        <v>7</v>
      </c>
    </row>
    <row r="31" spans="1:49" x14ac:dyDescent="0.35">
      <c r="A31" s="20">
        <v>8</v>
      </c>
      <c r="B31" s="27">
        <v>44990</v>
      </c>
      <c r="C31" s="20" t="s">
        <v>100</v>
      </c>
      <c r="D31" s="38" t="s">
        <v>363</v>
      </c>
      <c r="E31" s="20" t="s">
        <v>365</v>
      </c>
      <c r="F31" s="45">
        <v>4.1666666666666699E-2</v>
      </c>
      <c r="G31" s="26"/>
      <c r="H31" s="26">
        <f t="shared" si="0"/>
        <v>-4.1666666666666699E-2</v>
      </c>
      <c r="I31" s="20"/>
      <c r="J31" s="47" t="s">
        <v>297</v>
      </c>
      <c r="K31" s="47"/>
      <c r="L31" s="47"/>
      <c r="M31" s="50"/>
      <c r="N31" s="50"/>
      <c r="O31" s="50"/>
      <c r="P31" s="50"/>
      <c r="Q31" s="47"/>
      <c r="R31" s="47"/>
      <c r="S31" s="4">
        <v>1</v>
      </c>
      <c r="T31" s="26">
        <v>7.4999999999999997E-2</v>
      </c>
      <c r="U31" s="26">
        <f t="shared" si="1"/>
        <v>7.4999999999999997E-2</v>
      </c>
      <c r="V31" s="20">
        <v>1</v>
      </c>
      <c r="W31" s="20">
        <v>5801</v>
      </c>
      <c r="X31" s="73">
        <v>0</v>
      </c>
      <c r="Y31" s="73">
        <v>0</v>
      </c>
      <c r="Z31" s="20">
        <v>8683</v>
      </c>
      <c r="AA31" s="73">
        <v>2</v>
      </c>
      <c r="AB31" s="20">
        <v>8850</v>
      </c>
      <c r="AC31" s="73">
        <v>2</v>
      </c>
      <c r="AD31" s="20">
        <v>5681</v>
      </c>
      <c r="AE31" s="73">
        <v>2</v>
      </c>
      <c r="AF31" s="78">
        <v>6</v>
      </c>
      <c r="AG31" s="20" t="s">
        <v>146</v>
      </c>
      <c r="AH31" s="26">
        <v>0.12916666666666668</v>
      </c>
      <c r="AI31" s="20">
        <v>10.199999999999999</v>
      </c>
      <c r="AK31" s="4">
        <v>1</v>
      </c>
      <c r="AL31" s="4">
        <v>1</v>
      </c>
      <c r="AM31" s="4">
        <v>1</v>
      </c>
      <c r="AN31" s="20">
        <v>4</v>
      </c>
      <c r="AO31" s="4">
        <v>3</v>
      </c>
      <c r="AR31" s="20">
        <v>0</v>
      </c>
      <c r="AS31" s="20">
        <v>1</v>
      </c>
      <c r="AT31" s="20">
        <v>2</v>
      </c>
      <c r="AU31" s="20">
        <v>2</v>
      </c>
      <c r="AV31" s="20">
        <v>2</v>
      </c>
      <c r="AW31" s="20">
        <v>6</v>
      </c>
    </row>
    <row r="32" spans="1:49" x14ac:dyDescent="0.35">
      <c r="A32" s="20">
        <v>8</v>
      </c>
      <c r="B32" s="27">
        <v>44990</v>
      </c>
      <c r="C32" s="20" t="s">
        <v>101</v>
      </c>
      <c r="D32" s="38" t="s">
        <v>364</v>
      </c>
      <c r="E32" s="20" t="s">
        <v>365</v>
      </c>
      <c r="F32" s="45">
        <v>4.1666666666666699E-2</v>
      </c>
      <c r="G32" s="26"/>
      <c r="H32" s="26">
        <f t="shared" si="0"/>
        <v>-4.1666666666666699E-2</v>
      </c>
      <c r="I32" s="20"/>
      <c r="J32" s="47"/>
      <c r="K32" s="53" t="s">
        <v>298</v>
      </c>
      <c r="L32" s="20">
        <v>38</v>
      </c>
      <c r="M32" s="50"/>
      <c r="N32" s="50"/>
      <c r="O32" s="52"/>
      <c r="P32" s="52"/>
      <c r="Q32" s="47"/>
      <c r="R32" s="47"/>
      <c r="S32" s="4">
        <v>1</v>
      </c>
      <c r="T32" s="26">
        <v>6.1111111111111109E-2</v>
      </c>
      <c r="U32" s="26">
        <f t="shared" si="1"/>
        <v>6.1111111111111109E-2</v>
      </c>
      <c r="V32" s="20">
        <v>1</v>
      </c>
      <c r="W32" s="20">
        <v>2812</v>
      </c>
      <c r="X32" s="73">
        <v>3</v>
      </c>
      <c r="Y32" s="73">
        <v>2</v>
      </c>
      <c r="Z32" s="20">
        <v>2910</v>
      </c>
      <c r="AA32" s="73">
        <v>1</v>
      </c>
      <c r="AB32" s="20">
        <v>3021</v>
      </c>
      <c r="AC32" s="73">
        <v>1</v>
      </c>
      <c r="AD32" s="20">
        <v>9059</v>
      </c>
      <c r="AE32" s="73">
        <v>1</v>
      </c>
      <c r="AF32" s="78">
        <v>5</v>
      </c>
      <c r="AG32" s="20" t="s">
        <v>139</v>
      </c>
      <c r="AH32" s="26">
        <v>0.12638888888888888</v>
      </c>
      <c r="AI32" s="20">
        <v>6.95</v>
      </c>
      <c r="AK32" s="4">
        <v>2</v>
      </c>
      <c r="AL32" s="4">
        <v>2</v>
      </c>
      <c r="AM32" s="4">
        <v>2</v>
      </c>
      <c r="AN32" s="20">
        <v>1</v>
      </c>
      <c r="AO32" s="4">
        <v>4</v>
      </c>
      <c r="AR32" s="20">
        <v>3</v>
      </c>
      <c r="AS32" s="20">
        <v>2</v>
      </c>
      <c r="AT32" s="20">
        <v>1</v>
      </c>
      <c r="AU32" s="20">
        <v>2</v>
      </c>
      <c r="AV32" s="20">
        <v>1</v>
      </c>
      <c r="AW32" s="20">
        <v>5</v>
      </c>
    </row>
    <row r="33" spans="4:39" x14ac:dyDescent="0.35">
      <c r="D33" s="36"/>
    </row>
    <row r="34" spans="4:39" x14ac:dyDescent="0.35">
      <c r="D34" s="36"/>
      <c r="G34" s="2"/>
      <c r="AH34" s="2"/>
      <c r="AJ34">
        <v>1</v>
      </c>
      <c r="AK34">
        <f>COUNTIF(AK3:AK32,1)</f>
        <v>11</v>
      </c>
      <c r="AL34">
        <f t="shared" ref="AL34:AM34" si="2">COUNTIF(AL3:AL32,1)</f>
        <v>11</v>
      </c>
      <c r="AM34">
        <f t="shared" si="2"/>
        <v>5</v>
      </c>
    </row>
    <row r="35" spans="4:39" x14ac:dyDescent="0.35">
      <c r="D35" s="36"/>
      <c r="AJ35">
        <v>2</v>
      </c>
      <c r="AK35">
        <f>COUNTIF(AK3:AK32,2)</f>
        <v>12</v>
      </c>
      <c r="AL35">
        <f t="shared" ref="AL35:AM35" si="3">COUNTIF(AL3:AL32,2)</f>
        <v>12</v>
      </c>
      <c r="AM35">
        <f t="shared" si="3"/>
        <v>10</v>
      </c>
    </row>
    <row r="36" spans="4:39" x14ac:dyDescent="0.35">
      <c r="D36" s="36"/>
      <c r="AJ36">
        <v>3</v>
      </c>
      <c r="AK36">
        <f>COUNTIF(AK3:AK32,3)</f>
        <v>4</v>
      </c>
      <c r="AL36">
        <f t="shared" ref="AL36:AM36" si="4">COUNTIF(AL3:AL32,3)</f>
        <v>4</v>
      </c>
      <c r="AM36">
        <f t="shared" si="4"/>
        <v>12</v>
      </c>
    </row>
    <row r="37" spans="4:39" x14ac:dyDescent="0.35">
      <c r="AK37">
        <f>SUM(AK34:AK36)</f>
        <v>27</v>
      </c>
      <c r="AL37">
        <f t="shared" ref="AL37:AM37" si="5">SUM(AL34:AL36)</f>
        <v>27</v>
      </c>
      <c r="AM37">
        <f t="shared" si="5"/>
        <v>27</v>
      </c>
    </row>
  </sheetData>
  <mergeCells count="1">
    <mergeCell ref="T1:W1"/>
  </mergeCells>
  <dataValidations count="2">
    <dataValidation allowBlank="1" sqref="G3:G8 G11:G32 S3:S32 M3:Q32 H3:I32 X1:AF1048576" xr:uid="{037A499A-D0ED-44A3-9AA7-FB9926645C2A}"/>
    <dataValidation allowBlank="1" showErrorMessage="1" sqref="AK3:AO32" xr:uid="{D9D90CC4-5A92-4067-BEA6-A74757B6977B}"/>
  </dataValidations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A4C08-F91A-4568-8566-F91E5C029B0D}">
  <dimension ref="A1:Y96"/>
  <sheetViews>
    <sheetView workbookViewId="0">
      <pane xSplit="7" ySplit="2" topLeftCell="H3" activePane="bottomRight" state="frozen"/>
      <selection pane="topRight" activeCell="G1" sqref="G1"/>
      <selection pane="bottomLeft" activeCell="A4" sqref="A4"/>
      <selection pane="bottomRight"/>
    </sheetView>
  </sheetViews>
  <sheetFormatPr defaultRowHeight="14.5" x14ac:dyDescent="0.35"/>
  <cols>
    <col min="5" max="5" width="8.81640625" customWidth="1"/>
    <col min="19" max="20" width="8.81640625"/>
  </cols>
  <sheetData>
    <row r="1" spans="1:25" x14ac:dyDescent="0.35">
      <c r="Q1" s="97" t="s">
        <v>45</v>
      </c>
    </row>
    <row r="2" spans="1:25" ht="69" customHeight="1" x14ac:dyDescent="0.35">
      <c r="A2" s="3" t="s">
        <v>0</v>
      </c>
      <c r="B2" s="3" t="s">
        <v>32</v>
      </c>
      <c r="C2" s="19" t="s">
        <v>113</v>
      </c>
      <c r="D2" s="3" t="s">
        <v>1</v>
      </c>
      <c r="E2" s="10" t="s">
        <v>36</v>
      </c>
      <c r="F2" s="10" t="s">
        <v>37</v>
      </c>
      <c r="G2" s="10" t="s">
        <v>38</v>
      </c>
      <c r="H2" s="10" t="s">
        <v>40</v>
      </c>
      <c r="I2" s="10" t="s">
        <v>314</v>
      </c>
      <c r="J2" s="3" t="s">
        <v>39</v>
      </c>
      <c r="K2" s="10" t="s">
        <v>41</v>
      </c>
      <c r="L2" s="10" t="s">
        <v>42</v>
      </c>
      <c r="M2" s="10" t="s">
        <v>161</v>
      </c>
      <c r="N2" s="10" t="s">
        <v>162</v>
      </c>
      <c r="O2" s="10" t="s">
        <v>315</v>
      </c>
      <c r="P2" s="10" t="s">
        <v>316</v>
      </c>
      <c r="Q2" s="97"/>
      <c r="R2" s="12" t="s">
        <v>46</v>
      </c>
      <c r="S2" s="10" t="s">
        <v>47</v>
      </c>
      <c r="T2" s="10" t="s">
        <v>48</v>
      </c>
      <c r="U2" s="10" t="s">
        <v>163</v>
      </c>
      <c r="V2" s="10" t="s">
        <v>164</v>
      </c>
      <c r="W2" s="10" t="s">
        <v>49</v>
      </c>
      <c r="X2" s="10" t="s">
        <v>50</v>
      </c>
      <c r="Y2" s="10" t="s">
        <v>51</v>
      </c>
    </row>
    <row r="3" spans="1:25" x14ac:dyDescent="0.35">
      <c r="A3" s="20">
        <v>2</v>
      </c>
      <c r="B3" s="20" t="s">
        <v>65</v>
      </c>
      <c r="C3" s="38" t="s">
        <v>335</v>
      </c>
      <c r="D3" s="20" t="s">
        <v>365</v>
      </c>
      <c r="E3" s="32">
        <v>44845</v>
      </c>
      <c r="F3" s="26">
        <v>0.20833333333333334</v>
      </c>
      <c r="G3" s="20" t="s">
        <v>66</v>
      </c>
      <c r="H3" s="20" t="s">
        <v>67</v>
      </c>
      <c r="I3" s="20">
        <v>2</v>
      </c>
      <c r="J3" s="26">
        <v>0.63541666666666663</v>
      </c>
      <c r="K3" s="20">
        <v>830</v>
      </c>
      <c r="L3" s="26">
        <f t="shared" ref="L3:L26" si="0">J3-F3</f>
        <v>0.42708333333333326</v>
      </c>
      <c r="M3" s="26">
        <v>0.39305555555555599</v>
      </c>
      <c r="N3" s="20">
        <v>88</v>
      </c>
      <c r="O3" s="20">
        <v>2</v>
      </c>
      <c r="P3" s="4">
        <v>1</v>
      </c>
      <c r="Q3" s="4" t="s">
        <v>43</v>
      </c>
      <c r="R3" s="20" t="s">
        <v>68</v>
      </c>
      <c r="S3" s="20">
        <v>17.399999999999999</v>
      </c>
      <c r="T3" s="20">
        <v>69</v>
      </c>
      <c r="U3" s="20">
        <v>17.600000000000001</v>
      </c>
      <c r="V3" s="20">
        <v>60</v>
      </c>
      <c r="W3" s="20">
        <v>20.3</v>
      </c>
      <c r="X3" s="20">
        <v>49</v>
      </c>
      <c r="Y3" s="4" t="s">
        <v>55</v>
      </c>
    </row>
    <row r="4" spans="1:25" s="61" customFormat="1" x14ac:dyDescent="0.35">
      <c r="A4" s="57">
        <v>2</v>
      </c>
      <c r="B4" s="57" t="s">
        <v>64</v>
      </c>
      <c r="C4" s="84" t="s">
        <v>336</v>
      </c>
      <c r="D4" s="57" t="s">
        <v>248</v>
      </c>
      <c r="E4" s="58">
        <v>44845</v>
      </c>
      <c r="F4" s="59">
        <v>0.20833333333333334</v>
      </c>
      <c r="G4" s="57" t="s">
        <v>66</v>
      </c>
      <c r="H4" s="57" t="s">
        <v>67</v>
      </c>
      <c r="I4" s="57">
        <v>2</v>
      </c>
      <c r="J4" s="59">
        <v>0.63541666666666663</v>
      </c>
      <c r="K4" s="57">
        <v>830</v>
      </c>
      <c r="L4" s="59">
        <f t="shared" si="0"/>
        <v>0.42708333333333326</v>
      </c>
      <c r="M4" s="59">
        <v>0.39305555555555599</v>
      </c>
      <c r="N4" s="57">
        <v>88</v>
      </c>
      <c r="O4" s="57">
        <v>2</v>
      </c>
      <c r="P4" s="60">
        <v>1</v>
      </c>
      <c r="Q4" s="60" t="s">
        <v>43</v>
      </c>
      <c r="R4" s="57" t="s">
        <v>68</v>
      </c>
      <c r="S4" s="57">
        <v>17.399999999999999</v>
      </c>
      <c r="T4" s="57">
        <v>69</v>
      </c>
      <c r="U4" s="57">
        <v>17.600000000000001</v>
      </c>
      <c r="V4" s="57">
        <v>60</v>
      </c>
      <c r="W4" s="57">
        <v>20.3</v>
      </c>
      <c r="X4" s="57">
        <v>49</v>
      </c>
      <c r="Y4" s="60" t="s">
        <v>55</v>
      </c>
    </row>
    <row r="5" spans="1:25" x14ac:dyDescent="0.35">
      <c r="A5">
        <v>3</v>
      </c>
      <c r="B5" t="s">
        <v>70</v>
      </c>
      <c r="C5" s="37" t="s">
        <v>337</v>
      </c>
      <c r="D5" t="s">
        <v>365</v>
      </c>
      <c r="E5" s="13">
        <v>44881</v>
      </c>
      <c r="F5" s="2">
        <v>0.21527777777777779</v>
      </c>
      <c r="G5" t="s">
        <v>66</v>
      </c>
      <c r="H5" t="s">
        <v>67</v>
      </c>
      <c r="I5">
        <v>2</v>
      </c>
      <c r="J5" s="2">
        <v>0.71111111111111114</v>
      </c>
      <c r="K5">
        <v>840</v>
      </c>
      <c r="L5" s="2">
        <f t="shared" si="0"/>
        <v>0.49583333333333335</v>
      </c>
      <c r="M5" s="2">
        <v>0.30624999999999997</v>
      </c>
      <c r="N5">
        <v>72</v>
      </c>
      <c r="O5">
        <v>2</v>
      </c>
      <c r="P5" s="4">
        <v>1</v>
      </c>
      <c r="Q5" s="4" t="s">
        <v>43</v>
      </c>
      <c r="R5" t="s">
        <v>68</v>
      </c>
      <c r="S5">
        <v>17.2</v>
      </c>
      <c r="T5">
        <v>39</v>
      </c>
      <c r="U5">
        <v>16</v>
      </c>
      <c r="V5">
        <v>43</v>
      </c>
      <c r="W5">
        <v>19.899999999999999</v>
      </c>
      <c r="X5">
        <v>57</v>
      </c>
      <c r="Y5" s="4" t="s">
        <v>54</v>
      </c>
    </row>
    <row r="6" spans="1:25" x14ac:dyDescent="0.35">
      <c r="A6">
        <v>3</v>
      </c>
      <c r="B6" t="s">
        <v>69</v>
      </c>
      <c r="C6" s="37" t="s">
        <v>338</v>
      </c>
      <c r="D6" t="s">
        <v>365</v>
      </c>
      <c r="E6" s="13">
        <v>44881</v>
      </c>
      <c r="F6" s="2">
        <v>0.21527777777777779</v>
      </c>
      <c r="G6" t="s">
        <v>66</v>
      </c>
      <c r="H6" t="s">
        <v>67</v>
      </c>
      <c r="I6">
        <v>2</v>
      </c>
      <c r="J6" s="2">
        <v>0.71111111111111114</v>
      </c>
      <c r="K6">
        <v>840</v>
      </c>
      <c r="L6" s="2">
        <f t="shared" si="0"/>
        <v>0.49583333333333335</v>
      </c>
      <c r="M6" s="2">
        <v>0.30624999999999997</v>
      </c>
      <c r="N6">
        <v>72</v>
      </c>
      <c r="O6">
        <v>2</v>
      </c>
      <c r="P6" s="4">
        <v>1</v>
      </c>
      <c r="Q6" s="4" t="s">
        <v>43</v>
      </c>
      <c r="R6" t="s">
        <v>68</v>
      </c>
      <c r="S6">
        <v>17.2</v>
      </c>
      <c r="T6">
        <v>39</v>
      </c>
      <c r="U6">
        <v>16</v>
      </c>
      <c r="V6">
        <v>43</v>
      </c>
      <c r="W6">
        <v>19.899999999999999</v>
      </c>
      <c r="X6">
        <v>57</v>
      </c>
      <c r="Y6" s="4" t="s">
        <v>54</v>
      </c>
    </row>
    <row r="7" spans="1:25" x14ac:dyDescent="0.35">
      <c r="A7">
        <v>3</v>
      </c>
      <c r="B7" t="s">
        <v>91</v>
      </c>
      <c r="C7" s="37" t="s">
        <v>339</v>
      </c>
      <c r="D7" t="s">
        <v>365</v>
      </c>
      <c r="E7" s="13">
        <v>44881</v>
      </c>
      <c r="F7" s="2">
        <v>0.21527777777777779</v>
      </c>
      <c r="G7" t="s">
        <v>66</v>
      </c>
      <c r="H7" t="s">
        <v>67</v>
      </c>
      <c r="I7">
        <v>2</v>
      </c>
      <c r="J7" s="2">
        <v>0.71111111111111114</v>
      </c>
      <c r="K7">
        <v>840</v>
      </c>
      <c r="L7" s="2">
        <f t="shared" si="0"/>
        <v>0.49583333333333335</v>
      </c>
      <c r="M7" s="2">
        <v>0.30624999999999997</v>
      </c>
      <c r="N7">
        <v>72</v>
      </c>
      <c r="O7">
        <v>2</v>
      </c>
      <c r="P7" s="4">
        <v>2</v>
      </c>
      <c r="Q7" s="4" t="s">
        <v>43</v>
      </c>
      <c r="R7" t="s">
        <v>68</v>
      </c>
      <c r="S7">
        <v>17.2</v>
      </c>
      <c r="T7">
        <v>39</v>
      </c>
      <c r="U7">
        <v>16</v>
      </c>
      <c r="V7">
        <v>43</v>
      </c>
      <c r="W7">
        <v>19.899999999999999</v>
      </c>
      <c r="X7">
        <v>57</v>
      </c>
      <c r="Y7" s="4" t="s">
        <v>54</v>
      </c>
    </row>
    <row r="8" spans="1:25" s="61" customFormat="1" x14ac:dyDescent="0.35">
      <c r="A8" s="61">
        <v>3</v>
      </c>
      <c r="B8" s="61" t="s">
        <v>89</v>
      </c>
      <c r="C8" s="85" t="s">
        <v>340</v>
      </c>
      <c r="D8" s="61" t="s">
        <v>365</v>
      </c>
      <c r="E8" s="62">
        <v>44881</v>
      </c>
      <c r="F8" s="63">
        <v>0.21527777777777779</v>
      </c>
      <c r="G8" s="61" t="s">
        <v>66</v>
      </c>
      <c r="H8" s="61" t="s">
        <v>67</v>
      </c>
      <c r="I8" s="61">
        <v>2</v>
      </c>
      <c r="J8" s="63">
        <v>0.71111111111111114</v>
      </c>
      <c r="K8" s="61">
        <v>840</v>
      </c>
      <c r="L8" s="63">
        <f t="shared" si="0"/>
        <v>0.49583333333333335</v>
      </c>
      <c r="M8" s="63">
        <v>0.30624999999999997</v>
      </c>
      <c r="N8" s="61">
        <v>72</v>
      </c>
      <c r="O8" s="61">
        <v>2</v>
      </c>
      <c r="P8" s="60">
        <v>1</v>
      </c>
      <c r="Q8" s="60" t="s">
        <v>43</v>
      </c>
      <c r="R8" s="61" t="s">
        <v>68</v>
      </c>
      <c r="S8" s="61">
        <v>17.2</v>
      </c>
      <c r="T8" s="61">
        <v>39</v>
      </c>
      <c r="U8" s="61">
        <v>16</v>
      </c>
      <c r="V8" s="61">
        <v>43</v>
      </c>
      <c r="W8" s="61">
        <v>19.899999999999999</v>
      </c>
      <c r="X8" s="61">
        <v>57</v>
      </c>
      <c r="Y8" s="60" t="s">
        <v>54</v>
      </c>
    </row>
    <row r="9" spans="1:25" x14ac:dyDescent="0.35">
      <c r="A9" s="20">
        <v>4</v>
      </c>
      <c r="B9" s="20" t="s">
        <v>87</v>
      </c>
      <c r="C9" s="38" t="s">
        <v>341</v>
      </c>
      <c r="D9" s="20" t="s">
        <v>365</v>
      </c>
      <c r="E9" s="32">
        <v>44888</v>
      </c>
      <c r="F9" s="26">
        <v>0.21180555555555555</v>
      </c>
      <c r="G9" s="20" t="s">
        <v>66</v>
      </c>
      <c r="H9" s="20" t="s">
        <v>67</v>
      </c>
      <c r="I9" s="20">
        <v>2</v>
      </c>
      <c r="J9" s="26">
        <v>0.6875</v>
      </c>
      <c r="K9" s="20">
        <v>800</v>
      </c>
      <c r="L9" s="23">
        <f t="shared" si="0"/>
        <v>0.47569444444444442</v>
      </c>
      <c r="M9" s="69">
        <v>0.41666666666666669</v>
      </c>
      <c r="N9" s="20">
        <v>80</v>
      </c>
      <c r="O9" s="20">
        <v>2</v>
      </c>
      <c r="P9" s="4">
        <v>1</v>
      </c>
      <c r="Q9" s="4" t="s">
        <v>43</v>
      </c>
      <c r="R9" s="20" t="s">
        <v>68</v>
      </c>
      <c r="S9" s="20">
        <v>18.7</v>
      </c>
      <c r="T9" s="20">
        <v>46</v>
      </c>
      <c r="U9" s="20">
        <v>26.3</v>
      </c>
      <c r="V9" s="20">
        <v>30</v>
      </c>
      <c r="W9" s="20">
        <v>18.399999999999999</v>
      </c>
      <c r="X9" s="20">
        <v>47</v>
      </c>
      <c r="Y9" s="4" t="s">
        <v>54</v>
      </c>
    </row>
    <row r="10" spans="1:25" x14ac:dyDescent="0.35">
      <c r="A10" s="20">
        <v>4</v>
      </c>
      <c r="B10" s="20" t="s">
        <v>71</v>
      </c>
      <c r="C10" s="38" t="s">
        <v>342</v>
      </c>
      <c r="D10" s="20" t="s">
        <v>365</v>
      </c>
      <c r="E10" s="32">
        <v>44888</v>
      </c>
      <c r="F10" s="26">
        <v>0.21180555555555555</v>
      </c>
      <c r="G10" s="20" t="s">
        <v>66</v>
      </c>
      <c r="H10" s="20" t="s">
        <v>67</v>
      </c>
      <c r="I10" s="20">
        <v>2</v>
      </c>
      <c r="J10" s="26">
        <v>0.6875</v>
      </c>
      <c r="K10" s="20">
        <v>800</v>
      </c>
      <c r="L10" s="23">
        <f t="shared" si="0"/>
        <v>0.47569444444444442</v>
      </c>
      <c r="M10" s="26">
        <v>0.41666666666666669</v>
      </c>
      <c r="N10" s="20">
        <v>80</v>
      </c>
      <c r="O10" s="20">
        <v>2</v>
      </c>
      <c r="P10" s="4">
        <v>2</v>
      </c>
      <c r="Q10" s="4" t="s">
        <v>43</v>
      </c>
      <c r="R10" s="20" t="s">
        <v>68</v>
      </c>
      <c r="S10" s="20">
        <v>18.7</v>
      </c>
      <c r="T10" s="20">
        <v>46</v>
      </c>
      <c r="U10" s="20">
        <v>26.3</v>
      </c>
      <c r="V10" s="20">
        <v>30</v>
      </c>
      <c r="W10" s="20">
        <v>18.399999999999999</v>
      </c>
      <c r="X10" s="20">
        <v>47</v>
      </c>
      <c r="Y10" s="4" t="s">
        <v>54</v>
      </c>
    </row>
    <row r="11" spans="1:25" s="61" customFormat="1" x14ac:dyDescent="0.35">
      <c r="A11" s="57">
        <v>4</v>
      </c>
      <c r="B11" s="57" t="s">
        <v>85</v>
      </c>
      <c r="C11" s="84" t="s">
        <v>343</v>
      </c>
      <c r="D11" s="57" t="s">
        <v>365</v>
      </c>
      <c r="E11" s="58">
        <v>44888</v>
      </c>
      <c r="F11" s="59">
        <v>0.21180555555555555</v>
      </c>
      <c r="G11" s="57" t="s">
        <v>66</v>
      </c>
      <c r="H11" s="57" t="s">
        <v>67</v>
      </c>
      <c r="I11" s="57">
        <v>2</v>
      </c>
      <c r="J11" s="59">
        <v>0.6875</v>
      </c>
      <c r="K11" s="57">
        <v>800</v>
      </c>
      <c r="L11" s="66">
        <f t="shared" si="0"/>
        <v>0.47569444444444442</v>
      </c>
      <c r="M11" s="59">
        <v>0.41666666666666669</v>
      </c>
      <c r="N11" s="57">
        <v>80</v>
      </c>
      <c r="O11" s="57">
        <v>2</v>
      </c>
      <c r="P11" s="60">
        <v>2</v>
      </c>
      <c r="Q11" s="60" t="s">
        <v>44</v>
      </c>
      <c r="R11" s="57" t="s">
        <v>68</v>
      </c>
      <c r="S11" s="57">
        <v>18.7</v>
      </c>
      <c r="T11" s="57">
        <v>46</v>
      </c>
      <c r="U11" s="57">
        <v>26.3</v>
      </c>
      <c r="V11" s="57">
        <v>30</v>
      </c>
      <c r="W11" s="57">
        <v>18.399999999999999</v>
      </c>
      <c r="X11" s="57">
        <v>47</v>
      </c>
      <c r="Y11" s="60" t="s">
        <v>54</v>
      </c>
    </row>
    <row r="12" spans="1:25" x14ac:dyDescent="0.35">
      <c r="A12">
        <v>5</v>
      </c>
      <c r="B12" t="s">
        <v>83</v>
      </c>
      <c r="C12" s="37" t="s">
        <v>344</v>
      </c>
      <c r="D12" t="s">
        <v>114</v>
      </c>
      <c r="E12" s="13">
        <v>44895</v>
      </c>
      <c r="F12" s="2">
        <v>0.23611111111111113</v>
      </c>
      <c r="G12" t="s">
        <v>66</v>
      </c>
      <c r="H12" t="s">
        <v>67</v>
      </c>
      <c r="I12">
        <v>2</v>
      </c>
      <c r="J12" s="2">
        <v>0.69097222222222221</v>
      </c>
      <c r="K12" s="33">
        <v>1108</v>
      </c>
      <c r="L12" s="34">
        <f t="shared" si="0"/>
        <v>0.45486111111111105</v>
      </c>
      <c r="M12" s="34">
        <v>0.55277777777777781</v>
      </c>
      <c r="N12" s="33">
        <v>83</v>
      </c>
      <c r="O12">
        <v>2</v>
      </c>
      <c r="P12" s="4">
        <v>1</v>
      </c>
      <c r="Q12" s="4" t="s">
        <v>43</v>
      </c>
      <c r="R12" t="s">
        <v>68</v>
      </c>
      <c r="S12">
        <v>20.5</v>
      </c>
      <c r="T12">
        <v>52</v>
      </c>
      <c r="U12">
        <v>20.100000000000001</v>
      </c>
      <c r="V12">
        <v>57</v>
      </c>
      <c r="W12">
        <v>24.3</v>
      </c>
      <c r="X12">
        <v>36</v>
      </c>
      <c r="Y12" s="4" t="s">
        <v>55</v>
      </c>
    </row>
    <row r="13" spans="1:25" x14ac:dyDescent="0.35">
      <c r="A13">
        <v>5</v>
      </c>
      <c r="B13" t="s">
        <v>81</v>
      </c>
      <c r="C13" s="37" t="s">
        <v>345</v>
      </c>
      <c r="D13" t="s">
        <v>365</v>
      </c>
      <c r="E13" s="13">
        <v>44895</v>
      </c>
      <c r="F13" s="2">
        <v>0.23611111111111113</v>
      </c>
      <c r="G13" t="s">
        <v>66</v>
      </c>
      <c r="H13" t="s">
        <v>67</v>
      </c>
      <c r="I13">
        <v>2</v>
      </c>
      <c r="J13" s="2">
        <v>0.69097222222222221</v>
      </c>
      <c r="K13" s="33">
        <v>1108</v>
      </c>
      <c r="L13" s="34">
        <f t="shared" si="0"/>
        <v>0.45486111111111105</v>
      </c>
      <c r="M13" s="34">
        <v>0.55277777777777781</v>
      </c>
      <c r="N13" s="33">
        <v>83</v>
      </c>
      <c r="O13">
        <v>2</v>
      </c>
      <c r="P13" s="4">
        <v>1</v>
      </c>
      <c r="Q13" s="4" t="s">
        <v>43</v>
      </c>
      <c r="R13" t="s">
        <v>68</v>
      </c>
      <c r="S13">
        <v>20.5</v>
      </c>
      <c r="T13">
        <v>52</v>
      </c>
      <c r="U13">
        <v>20.100000000000001</v>
      </c>
      <c r="V13">
        <v>57</v>
      </c>
      <c r="W13">
        <v>24.3</v>
      </c>
      <c r="X13">
        <v>36</v>
      </c>
      <c r="Y13" s="4" t="s">
        <v>55</v>
      </c>
    </row>
    <row r="14" spans="1:25" x14ac:dyDescent="0.35">
      <c r="A14">
        <v>5</v>
      </c>
      <c r="B14" t="s">
        <v>72</v>
      </c>
      <c r="C14" s="37" t="s">
        <v>346</v>
      </c>
      <c r="D14" t="s">
        <v>365</v>
      </c>
      <c r="E14" s="13">
        <v>44895</v>
      </c>
      <c r="F14" s="2">
        <v>0.23611111111111099</v>
      </c>
      <c r="G14" t="s">
        <v>66</v>
      </c>
      <c r="H14" t="s">
        <v>67</v>
      </c>
      <c r="I14">
        <v>2</v>
      </c>
      <c r="J14" s="2">
        <v>0.69097222222222221</v>
      </c>
      <c r="K14" s="33">
        <v>1108</v>
      </c>
      <c r="L14" s="34">
        <f t="shared" si="0"/>
        <v>0.45486111111111122</v>
      </c>
      <c r="M14" s="34">
        <v>0.55277777777777803</v>
      </c>
      <c r="N14" s="33">
        <v>83</v>
      </c>
      <c r="O14">
        <v>2</v>
      </c>
      <c r="P14" s="4">
        <v>1</v>
      </c>
      <c r="Q14" s="4" t="s">
        <v>43</v>
      </c>
      <c r="R14" t="s">
        <v>68</v>
      </c>
      <c r="S14">
        <v>20.5</v>
      </c>
      <c r="T14">
        <v>52</v>
      </c>
      <c r="U14">
        <v>20.100000000000001</v>
      </c>
      <c r="V14">
        <v>57</v>
      </c>
      <c r="W14">
        <v>24.3</v>
      </c>
      <c r="X14">
        <v>36</v>
      </c>
      <c r="Y14" s="4" t="s">
        <v>55</v>
      </c>
    </row>
    <row r="15" spans="1:25" s="61" customFormat="1" x14ac:dyDescent="0.35">
      <c r="A15" s="61">
        <v>5</v>
      </c>
      <c r="B15" s="61" t="s">
        <v>78</v>
      </c>
      <c r="C15" s="85" t="s">
        <v>347</v>
      </c>
      <c r="D15" s="61" t="s">
        <v>365</v>
      </c>
      <c r="E15" s="62">
        <v>44895</v>
      </c>
      <c r="F15" s="63">
        <v>0.23611111111111099</v>
      </c>
      <c r="G15" s="61" t="s">
        <v>66</v>
      </c>
      <c r="H15" s="61" t="s">
        <v>67</v>
      </c>
      <c r="I15" s="61">
        <v>2</v>
      </c>
      <c r="J15" s="63">
        <v>0.69097222222222221</v>
      </c>
      <c r="K15" s="64">
        <v>1108</v>
      </c>
      <c r="L15" s="65">
        <f t="shared" si="0"/>
        <v>0.45486111111111122</v>
      </c>
      <c r="M15" s="65">
        <v>0.55277777777777803</v>
      </c>
      <c r="N15" s="64">
        <v>83</v>
      </c>
      <c r="O15" s="61">
        <v>2</v>
      </c>
      <c r="P15" s="60">
        <v>1</v>
      </c>
      <c r="Q15" s="60" t="s">
        <v>43</v>
      </c>
      <c r="R15" s="61" t="s">
        <v>68</v>
      </c>
      <c r="S15" s="61">
        <v>20.5</v>
      </c>
      <c r="T15" s="61">
        <v>52</v>
      </c>
      <c r="U15" s="61">
        <v>20.100000000000001</v>
      </c>
      <c r="V15" s="61">
        <v>57</v>
      </c>
      <c r="W15" s="61">
        <v>24.3</v>
      </c>
      <c r="X15" s="61">
        <v>36</v>
      </c>
      <c r="Y15" s="60" t="s">
        <v>55</v>
      </c>
    </row>
    <row r="16" spans="1:25" x14ac:dyDescent="0.35">
      <c r="A16" s="20">
        <v>6</v>
      </c>
      <c r="B16" s="20" t="s">
        <v>76</v>
      </c>
      <c r="C16" s="38" t="s">
        <v>348</v>
      </c>
      <c r="D16" s="20" t="s">
        <v>365</v>
      </c>
      <c r="E16" s="32">
        <v>44977</v>
      </c>
      <c r="F16" s="26">
        <v>0.14583333333333334</v>
      </c>
      <c r="G16" s="20" t="s">
        <v>160</v>
      </c>
      <c r="H16" s="20" t="s">
        <v>66</v>
      </c>
      <c r="I16" s="20">
        <v>1</v>
      </c>
      <c r="J16" s="26">
        <v>0.70833333333333337</v>
      </c>
      <c r="K16" s="20">
        <v>760</v>
      </c>
      <c r="L16" s="23">
        <f t="shared" si="0"/>
        <v>0.5625</v>
      </c>
      <c r="M16" s="26">
        <v>0.53819444444444442</v>
      </c>
      <c r="N16" s="20">
        <v>76</v>
      </c>
      <c r="O16" s="20">
        <v>2</v>
      </c>
      <c r="P16" s="4">
        <v>1</v>
      </c>
      <c r="Q16" s="4" t="s">
        <v>43</v>
      </c>
      <c r="R16" t="s">
        <v>68</v>
      </c>
      <c r="S16" s="20">
        <v>19.5</v>
      </c>
      <c r="T16" s="20">
        <v>73</v>
      </c>
      <c r="U16" s="20">
        <v>32</v>
      </c>
      <c r="V16" s="20">
        <v>48</v>
      </c>
      <c r="W16" s="20">
        <v>31.6</v>
      </c>
      <c r="X16" s="20">
        <v>45</v>
      </c>
      <c r="Y16" s="4" t="s">
        <v>53</v>
      </c>
    </row>
    <row r="17" spans="1:25" x14ac:dyDescent="0.35">
      <c r="A17" s="20">
        <v>6</v>
      </c>
      <c r="B17" s="20" t="s">
        <v>90</v>
      </c>
      <c r="C17" s="38" t="s">
        <v>349</v>
      </c>
      <c r="D17" s="20" t="s">
        <v>365</v>
      </c>
      <c r="E17" s="32">
        <v>44977</v>
      </c>
      <c r="F17" s="26">
        <v>0.14583333333333334</v>
      </c>
      <c r="G17" s="20" t="s">
        <v>160</v>
      </c>
      <c r="H17" s="20" t="s">
        <v>66</v>
      </c>
      <c r="I17" s="20">
        <v>1</v>
      </c>
      <c r="J17" s="26">
        <v>0.70833333333333337</v>
      </c>
      <c r="K17" s="20">
        <v>760</v>
      </c>
      <c r="L17" s="23">
        <f t="shared" si="0"/>
        <v>0.5625</v>
      </c>
      <c r="M17" s="26">
        <v>0.53819444444444442</v>
      </c>
      <c r="N17" s="20">
        <v>76</v>
      </c>
      <c r="O17" s="20">
        <v>2</v>
      </c>
      <c r="P17" s="4">
        <v>1</v>
      </c>
      <c r="Q17" s="4" t="s">
        <v>43</v>
      </c>
      <c r="R17" t="s">
        <v>68</v>
      </c>
      <c r="S17" s="20">
        <v>19.5</v>
      </c>
      <c r="T17" s="20">
        <v>73</v>
      </c>
      <c r="U17" s="20">
        <v>32</v>
      </c>
      <c r="V17" s="20">
        <v>48</v>
      </c>
      <c r="W17" s="20">
        <v>31.6</v>
      </c>
      <c r="X17" s="20">
        <v>45</v>
      </c>
      <c r="Y17" s="4" t="s">
        <v>53</v>
      </c>
    </row>
    <row r="18" spans="1:25" x14ac:dyDescent="0.35">
      <c r="A18" s="20">
        <v>6</v>
      </c>
      <c r="B18" s="20" t="s">
        <v>88</v>
      </c>
      <c r="C18" s="38" t="s">
        <v>350</v>
      </c>
      <c r="D18" s="20" t="s">
        <v>365</v>
      </c>
      <c r="E18" s="32">
        <v>44977</v>
      </c>
      <c r="F18" s="26">
        <v>0.14583333333333334</v>
      </c>
      <c r="G18" s="20" t="s">
        <v>160</v>
      </c>
      <c r="H18" s="20" t="s">
        <v>66</v>
      </c>
      <c r="I18" s="20">
        <v>1</v>
      </c>
      <c r="J18" s="26">
        <v>0.70833333333333304</v>
      </c>
      <c r="K18" s="20">
        <v>760</v>
      </c>
      <c r="L18" s="23">
        <f t="shared" si="0"/>
        <v>0.56249999999999967</v>
      </c>
      <c r="M18" s="26">
        <v>0.53819444444444442</v>
      </c>
      <c r="N18" s="20">
        <v>76</v>
      </c>
      <c r="O18" s="20">
        <v>1</v>
      </c>
      <c r="P18" s="4">
        <v>1</v>
      </c>
      <c r="Q18" s="4" t="s">
        <v>43</v>
      </c>
      <c r="R18" t="s">
        <v>68</v>
      </c>
      <c r="S18" s="20">
        <v>19.5</v>
      </c>
      <c r="T18" s="20">
        <v>73</v>
      </c>
      <c r="U18" s="20">
        <v>32</v>
      </c>
      <c r="V18" s="20">
        <v>48</v>
      </c>
      <c r="W18" s="20">
        <v>31.6</v>
      </c>
      <c r="X18" s="20">
        <v>45</v>
      </c>
      <c r="Y18" s="4" t="s">
        <v>53</v>
      </c>
    </row>
    <row r="19" spans="1:25" x14ac:dyDescent="0.35">
      <c r="A19" s="20">
        <v>6</v>
      </c>
      <c r="B19" s="20" t="s">
        <v>84</v>
      </c>
      <c r="C19" s="38" t="s">
        <v>351</v>
      </c>
      <c r="D19" s="20" t="s">
        <v>208</v>
      </c>
      <c r="E19" s="32">
        <v>44977</v>
      </c>
      <c r="F19" s="26">
        <v>0.29166666666666702</v>
      </c>
      <c r="G19" s="20" t="s">
        <v>222</v>
      </c>
      <c r="H19" s="20" t="s">
        <v>66</v>
      </c>
      <c r="I19" s="20">
        <v>1</v>
      </c>
      <c r="J19" s="26">
        <v>0.70833333333333304</v>
      </c>
      <c r="K19" s="20">
        <v>760</v>
      </c>
      <c r="L19" s="23">
        <f t="shared" si="0"/>
        <v>0.41666666666666602</v>
      </c>
      <c r="M19" s="26">
        <v>0.41666666666666669</v>
      </c>
      <c r="N19" s="20">
        <v>76</v>
      </c>
      <c r="O19" s="20">
        <v>2</v>
      </c>
      <c r="P19" s="4">
        <v>3</v>
      </c>
      <c r="Q19" s="4" t="s">
        <v>43</v>
      </c>
      <c r="R19" t="s">
        <v>68</v>
      </c>
      <c r="S19" s="20">
        <v>19.100000000000001</v>
      </c>
      <c r="T19" s="20">
        <v>99</v>
      </c>
      <c r="U19" s="20">
        <v>32</v>
      </c>
      <c r="V19" s="20">
        <v>48</v>
      </c>
      <c r="W19" s="20">
        <v>31.6</v>
      </c>
      <c r="X19" s="20">
        <v>45</v>
      </c>
      <c r="Y19" s="4" t="s">
        <v>53</v>
      </c>
    </row>
    <row r="20" spans="1:25" x14ac:dyDescent="0.35">
      <c r="A20" s="20">
        <v>6</v>
      </c>
      <c r="B20" s="20" t="s">
        <v>82</v>
      </c>
      <c r="C20" s="38" t="s">
        <v>352</v>
      </c>
      <c r="D20" s="20" t="s">
        <v>365</v>
      </c>
      <c r="E20" s="32">
        <v>44977</v>
      </c>
      <c r="F20" s="26">
        <v>0.29166666666666702</v>
      </c>
      <c r="G20" s="20" t="s">
        <v>222</v>
      </c>
      <c r="H20" s="20" t="s">
        <v>66</v>
      </c>
      <c r="I20" s="20">
        <v>1</v>
      </c>
      <c r="J20" s="26">
        <v>0.70833333333333304</v>
      </c>
      <c r="K20" s="20">
        <v>760</v>
      </c>
      <c r="L20" s="23">
        <f t="shared" si="0"/>
        <v>0.41666666666666602</v>
      </c>
      <c r="M20" s="26">
        <v>0.41666666666666669</v>
      </c>
      <c r="N20" s="20">
        <v>76</v>
      </c>
      <c r="O20" s="20">
        <v>2</v>
      </c>
      <c r="P20" s="4">
        <v>1</v>
      </c>
      <c r="Q20" s="4" t="s">
        <v>43</v>
      </c>
      <c r="R20" t="s">
        <v>68</v>
      </c>
      <c r="S20" s="20">
        <v>19.100000000000001</v>
      </c>
      <c r="T20" s="20">
        <v>99</v>
      </c>
      <c r="U20" s="20">
        <v>32</v>
      </c>
      <c r="V20" s="20">
        <v>48</v>
      </c>
      <c r="W20" s="20">
        <v>31.6</v>
      </c>
      <c r="X20" s="20">
        <v>45</v>
      </c>
      <c r="Y20" s="4" t="s">
        <v>53</v>
      </c>
    </row>
    <row r="21" spans="1:25" s="61" customFormat="1" x14ac:dyDescent="0.35">
      <c r="A21" s="57">
        <v>6</v>
      </c>
      <c r="B21" s="57" t="s">
        <v>80</v>
      </c>
      <c r="C21" s="84" t="s">
        <v>353</v>
      </c>
      <c r="D21" s="57" t="s">
        <v>365</v>
      </c>
      <c r="E21" s="58">
        <v>44977</v>
      </c>
      <c r="F21" s="59">
        <v>0.29166666666666702</v>
      </c>
      <c r="G21" s="57" t="s">
        <v>222</v>
      </c>
      <c r="H21" s="57" t="s">
        <v>66</v>
      </c>
      <c r="I21" s="57">
        <v>1</v>
      </c>
      <c r="J21" s="59">
        <v>0.70833333333333304</v>
      </c>
      <c r="K21" s="57">
        <v>760</v>
      </c>
      <c r="L21" s="66">
        <f t="shared" si="0"/>
        <v>0.41666666666666602</v>
      </c>
      <c r="M21" s="59">
        <v>0.41666666666666669</v>
      </c>
      <c r="N21" s="57">
        <v>76</v>
      </c>
      <c r="O21" s="57">
        <v>2</v>
      </c>
      <c r="P21" s="60">
        <v>1</v>
      </c>
      <c r="Q21" s="60" t="s">
        <v>43</v>
      </c>
      <c r="R21" s="61" t="s">
        <v>68</v>
      </c>
      <c r="S21" s="57">
        <v>19.100000000000001</v>
      </c>
      <c r="T21" s="57">
        <v>99</v>
      </c>
      <c r="U21" s="57">
        <v>32</v>
      </c>
      <c r="V21" s="57">
        <v>48</v>
      </c>
      <c r="W21" s="57">
        <v>31.6</v>
      </c>
      <c r="X21" s="57">
        <v>45</v>
      </c>
      <c r="Y21" s="60" t="s">
        <v>53</v>
      </c>
    </row>
    <row r="22" spans="1:25" x14ac:dyDescent="0.35">
      <c r="A22">
        <v>7</v>
      </c>
      <c r="B22" t="s">
        <v>75</v>
      </c>
      <c r="C22" s="37" t="s">
        <v>354</v>
      </c>
      <c r="D22" t="s">
        <v>365</v>
      </c>
      <c r="E22" s="13">
        <v>44984</v>
      </c>
      <c r="F22" s="2">
        <v>0.14583333333333334</v>
      </c>
      <c r="G22" t="s">
        <v>160</v>
      </c>
      <c r="H22" t="s">
        <v>66</v>
      </c>
      <c r="I22">
        <v>1</v>
      </c>
      <c r="J22" s="2">
        <v>0.67708333333333337</v>
      </c>
      <c r="K22">
        <v>760</v>
      </c>
      <c r="L22" s="2">
        <f t="shared" si="0"/>
        <v>0.53125</v>
      </c>
      <c r="M22" s="2">
        <v>0.40902777777777777</v>
      </c>
      <c r="N22">
        <v>77</v>
      </c>
      <c r="O22">
        <v>2</v>
      </c>
      <c r="P22" s="4">
        <v>1</v>
      </c>
      <c r="Q22" s="4" t="s">
        <v>43</v>
      </c>
      <c r="R22" t="s">
        <v>68</v>
      </c>
      <c r="S22">
        <v>10.5</v>
      </c>
      <c r="T22">
        <v>87</v>
      </c>
      <c r="U22">
        <v>25.9</v>
      </c>
      <c r="V22">
        <v>64</v>
      </c>
      <c r="W22">
        <v>26.1</v>
      </c>
      <c r="X22">
        <v>69</v>
      </c>
      <c r="Y22" s="4" t="s">
        <v>236</v>
      </c>
    </row>
    <row r="23" spans="1:25" x14ac:dyDescent="0.35">
      <c r="A23">
        <v>7</v>
      </c>
      <c r="B23" t="s">
        <v>73</v>
      </c>
      <c r="C23" s="37" t="s">
        <v>355</v>
      </c>
      <c r="D23" t="s">
        <v>365</v>
      </c>
      <c r="E23" s="13">
        <v>44984</v>
      </c>
      <c r="F23" s="2">
        <v>0.14583333333333334</v>
      </c>
      <c r="G23" t="s">
        <v>160</v>
      </c>
      <c r="H23" t="s">
        <v>66</v>
      </c>
      <c r="I23">
        <v>1</v>
      </c>
      <c r="J23" s="2">
        <v>0.67708333333333337</v>
      </c>
      <c r="K23">
        <v>760</v>
      </c>
      <c r="L23" s="2">
        <f t="shared" si="0"/>
        <v>0.53125</v>
      </c>
      <c r="M23" s="2">
        <v>0.40902777777777777</v>
      </c>
      <c r="N23">
        <v>77</v>
      </c>
      <c r="O23">
        <v>2</v>
      </c>
      <c r="P23" s="4">
        <v>1</v>
      </c>
      <c r="Q23" s="4" t="s">
        <v>43</v>
      </c>
      <c r="R23" t="s">
        <v>68</v>
      </c>
      <c r="S23">
        <v>10.5</v>
      </c>
      <c r="T23">
        <v>87</v>
      </c>
      <c r="U23">
        <v>25.9</v>
      </c>
      <c r="V23">
        <v>64</v>
      </c>
      <c r="W23">
        <v>26.1</v>
      </c>
      <c r="X23">
        <v>69</v>
      </c>
      <c r="Y23" s="4" t="s">
        <v>236</v>
      </c>
    </row>
    <row r="24" spans="1:25" s="61" customFormat="1" x14ac:dyDescent="0.35">
      <c r="A24" s="61">
        <v>7</v>
      </c>
      <c r="B24" s="61" t="s">
        <v>93</v>
      </c>
      <c r="C24" s="85" t="s">
        <v>356</v>
      </c>
      <c r="D24" s="61" t="s">
        <v>365</v>
      </c>
      <c r="E24" s="62">
        <v>44984</v>
      </c>
      <c r="F24" s="63">
        <v>0.14583333333333334</v>
      </c>
      <c r="G24" s="61" t="s">
        <v>160</v>
      </c>
      <c r="H24" s="61" t="s">
        <v>66</v>
      </c>
      <c r="I24" s="61">
        <v>1</v>
      </c>
      <c r="J24" s="63">
        <v>0.67708333333333337</v>
      </c>
      <c r="K24" s="61">
        <v>760</v>
      </c>
      <c r="L24" s="63">
        <f t="shared" si="0"/>
        <v>0.53125</v>
      </c>
      <c r="M24" s="63">
        <v>0.40902777777777777</v>
      </c>
      <c r="N24" s="61">
        <v>77</v>
      </c>
      <c r="O24" s="61">
        <v>1</v>
      </c>
      <c r="P24" s="60">
        <v>2</v>
      </c>
      <c r="Q24" s="60" t="s">
        <v>43</v>
      </c>
      <c r="R24" s="61" t="s">
        <v>68</v>
      </c>
      <c r="S24" s="61">
        <v>10.5</v>
      </c>
      <c r="T24" s="61">
        <v>87</v>
      </c>
      <c r="U24" s="61">
        <v>25.9</v>
      </c>
      <c r="V24" s="61">
        <v>64</v>
      </c>
      <c r="W24" s="61">
        <v>26.1</v>
      </c>
      <c r="X24" s="61">
        <v>69</v>
      </c>
      <c r="Y24" s="60" t="s">
        <v>236</v>
      </c>
    </row>
    <row r="25" spans="1:25" x14ac:dyDescent="0.35">
      <c r="A25" s="21">
        <v>8</v>
      </c>
      <c r="B25" s="21" t="s">
        <v>94</v>
      </c>
      <c r="C25" s="38" t="s">
        <v>357</v>
      </c>
      <c r="D25" s="20" t="s">
        <v>365</v>
      </c>
      <c r="E25" s="22">
        <v>44991</v>
      </c>
      <c r="F25" s="23">
        <v>0.14583333333333334</v>
      </c>
      <c r="G25" s="21" t="s">
        <v>160</v>
      </c>
      <c r="H25" s="21" t="s">
        <v>66</v>
      </c>
      <c r="I25" s="21">
        <v>1</v>
      </c>
      <c r="J25" s="23">
        <v>0.59375</v>
      </c>
      <c r="K25" s="21">
        <v>703</v>
      </c>
      <c r="L25" s="23">
        <f t="shared" si="0"/>
        <v>0.44791666666666663</v>
      </c>
      <c r="M25" s="23">
        <v>0.3743055555555555</v>
      </c>
      <c r="N25" s="21">
        <v>78</v>
      </c>
      <c r="O25" s="21">
        <v>1</v>
      </c>
      <c r="P25" s="4">
        <v>1</v>
      </c>
      <c r="Q25" s="4" t="s">
        <v>43</v>
      </c>
      <c r="R25" s="21" t="s">
        <v>68</v>
      </c>
      <c r="S25" s="21">
        <v>17</v>
      </c>
      <c r="T25" s="21">
        <v>75</v>
      </c>
      <c r="U25" s="21">
        <v>37.700000000000003</v>
      </c>
      <c r="V25" s="21">
        <v>17</v>
      </c>
      <c r="W25" s="21">
        <v>37.200000000000003</v>
      </c>
      <c r="X25" s="21">
        <v>24</v>
      </c>
      <c r="Y25" s="4" t="s">
        <v>52</v>
      </c>
    </row>
    <row r="26" spans="1:25" x14ac:dyDescent="0.35">
      <c r="A26" s="21">
        <v>8</v>
      </c>
      <c r="B26" s="21" t="s">
        <v>95</v>
      </c>
      <c r="C26" s="38" t="s">
        <v>358</v>
      </c>
      <c r="D26" s="20" t="s">
        <v>365</v>
      </c>
      <c r="E26" s="22">
        <v>44991</v>
      </c>
      <c r="F26" s="23">
        <v>0.14583333333333334</v>
      </c>
      <c r="G26" s="21" t="s">
        <v>160</v>
      </c>
      <c r="H26" s="21" t="s">
        <v>66</v>
      </c>
      <c r="I26" s="21">
        <v>1</v>
      </c>
      <c r="J26" s="23">
        <v>0.59375</v>
      </c>
      <c r="K26" s="21">
        <v>703</v>
      </c>
      <c r="L26" s="23">
        <f t="shared" si="0"/>
        <v>0.44791666666666663</v>
      </c>
      <c r="M26" s="23">
        <v>0.3743055555555555</v>
      </c>
      <c r="N26" s="21">
        <v>78</v>
      </c>
      <c r="O26" s="21">
        <v>1</v>
      </c>
      <c r="P26" s="4">
        <v>1</v>
      </c>
      <c r="Q26" s="4" t="s">
        <v>43</v>
      </c>
      <c r="R26" s="21" t="s">
        <v>68</v>
      </c>
      <c r="S26" s="21">
        <v>17</v>
      </c>
      <c r="T26" s="21">
        <v>75</v>
      </c>
      <c r="U26" s="21">
        <v>37.700000000000003</v>
      </c>
      <c r="V26" s="21">
        <v>17</v>
      </c>
      <c r="W26" s="21">
        <v>37.200000000000003</v>
      </c>
      <c r="X26" s="21">
        <v>24</v>
      </c>
      <c r="Y26" s="4" t="s">
        <v>52</v>
      </c>
    </row>
    <row r="27" spans="1:25" x14ac:dyDescent="0.35">
      <c r="A27" s="21">
        <v>8</v>
      </c>
      <c r="B27" s="21" t="s">
        <v>96</v>
      </c>
      <c r="C27" s="38" t="s">
        <v>359</v>
      </c>
      <c r="D27" s="20" t="s">
        <v>365</v>
      </c>
      <c r="E27" s="22">
        <v>44991</v>
      </c>
      <c r="F27" s="23">
        <v>0.14583333333333301</v>
      </c>
      <c r="G27" s="21" t="s">
        <v>160</v>
      </c>
      <c r="H27" s="21" t="s">
        <v>66</v>
      </c>
      <c r="I27" s="21">
        <v>1</v>
      </c>
      <c r="J27" s="23">
        <v>0.59375</v>
      </c>
      <c r="K27" s="21">
        <v>703</v>
      </c>
      <c r="L27" s="23">
        <f t="shared" ref="L27:L32" si="1">J27-F27</f>
        <v>0.44791666666666696</v>
      </c>
      <c r="M27" s="23">
        <v>0.374305555555556</v>
      </c>
      <c r="N27" s="21">
        <v>78</v>
      </c>
      <c r="O27" s="21">
        <v>2</v>
      </c>
      <c r="P27" s="4">
        <v>1</v>
      </c>
      <c r="Q27" s="4" t="s">
        <v>43</v>
      </c>
      <c r="R27" s="21" t="s">
        <v>68</v>
      </c>
      <c r="S27" s="21">
        <v>17</v>
      </c>
      <c r="T27" s="21">
        <v>75</v>
      </c>
      <c r="U27" s="21">
        <v>37.700000000000003</v>
      </c>
      <c r="V27" s="21">
        <v>17</v>
      </c>
      <c r="W27" s="21">
        <v>37.200000000000003</v>
      </c>
      <c r="X27" s="21">
        <v>24</v>
      </c>
      <c r="Y27" s="4" t="s">
        <v>52</v>
      </c>
    </row>
    <row r="28" spans="1:25" x14ac:dyDescent="0.35">
      <c r="A28" s="21">
        <v>8</v>
      </c>
      <c r="B28" s="21" t="s">
        <v>97</v>
      </c>
      <c r="C28" s="38" t="s">
        <v>360</v>
      </c>
      <c r="D28" s="20" t="s">
        <v>365</v>
      </c>
      <c r="E28" s="22">
        <v>44991</v>
      </c>
      <c r="F28" s="23">
        <v>0.14583333333333301</v>
      </c>
      <c r="G28" s="21" t="s">
        <v>160</v>
      </c>
      <c r="H28" s="21" t="s">
        <v>66</v>
      </c>
      <c r="I28" s="21">
        <v>1</v>
      </c>
      <c r="J28" s="23">
        <v>0.59375</v>
      </c>
      <c r="K28" s="21">
        <v>703</v>
      </c>
      <c r="L28" s="23">
        <f t="shared" si="1"/>
        <v>0.44791666666666696</v>
      </c>
      <c r="M28" s="23">
        <v>0.374305555555556</v>
      </c>
      <c r="N28" s="21">
        <v>78</v>
      </c>
      <c r="O28" s="21">
        <v>2</v>
      </c>
      <c r="P28" s="4">
        <v>1</v>
      </c>
      <c r="Q28" s="4" t="s">
        <v>43</v>
      </c>
      <c r="R28" s="21" t="s">
        <v>68</v>
      </c>
      <c r="S28" s="21">
        <v>17</v>
      </c>
      <c r="T28" s="21">
        <v>75</v>
      </c>
      <c r="U28" s="21">
        <v>37.700000000000003</v>
      </c>
      <c r="V28" s="21">
        <v>17</v>
      </c>
      <c r="W28" s="21">
        <v>37.200000000000003</v>
      </c>
      <c r="X28" s="21">
        <v>24</v>
      </c>
      <c r="Y28" s="4" t="s">
        <v>52</v>
      </c>
    </row>
    <row r="29" spans="1:25" x14ac:dyDescent="0.35">
      <c r="A29" s="21">
        <v>8</v>
      </c>
      <c r="B29" s="21" t="s">
        <v>98</v>
      </c>
      <c r="C29" s="38" t="s">
        <v>361</v>
      </c>
      <c r="D29" s="20" t="s">
        <v>365</v>
      </c>
      <c r="E29" s="22">
        <v>44991</v>
      </c>
      <c r="F29" s="23">
        <v>0.14583333333333301</v>
      </c>
      <c r="G29" s="21" t="s">
        <v>160</v>
      </c>
      <c r="H29" s="21" t="s">
        <v>66</v>
      </c>
      <c r="I29" s="21">
        <v>1</v>
      </c>
      <c r="J29" s="23">
        <v>0.59375</v>
      </c>
      <c r="K29" s="21">
        <v>703</v>
      </c>
      <c r="L29" s="23">
        <f t="shared" si="1"/>
        <v>0.44791666666666696</v>
      </c>
      <c r="M29" s="23">
        <v>0.374305555555556</v>
      </c>
      <c r="N29" s="21">
        <v>78</v>
      </c>
      <c r="O29" s="21">
        <v>2</v>
      </c>
      <c r="P29" s="4">
        <v>1</v>
      </c>
      <c r="Q29" s="4" t="s">
        <v>43</v>
      </c>
      <c r="R29" s="21" t="s">
        <v>68</v>
      </c>
      <c r="S29" s="21">
        <v>17</v>
      </c>
      <c r="T29" s="21">
        <v>75</v>
      </c>
      <c r="U29" s="21">
        <v>37.700000000000003</v>
      </c>
      <c r="V29" s="21">
        <v>17</v>
      </c>
      <c r="W29" s="21">
        <v>37.200000000000003</v>
      </c>
      <c r="X29" s="21">
        <v>24</v>
      </c>
      <c r="Y29" s="4" t="s">
        <v>52</v>
      </c>
    </row>
    <row r="30" spans="1:25" x14ac:dyDescent="0.35">
      <c r="A30" s="21">
        <v>8</v>
      </c>
      <c r="B30" s="21" t="s">
        <v>99</v>
      </c>
      <c r="C30" s="38" t="s">
        <v>362</v>
      </c>
      <c r="D30" s="20" t="s">
        <v>365</v>
      </c>
      <c r="E30" s="22">
        <v>44991</v>
      </c>
      <c r="F30" s="23">
        <v>0.14583333333333301</v>
      </c>
      <c r="G30" s="21" t="s">
        <v>160</v>
      </c>
      <c r="H30" s="21" t="s">
        <v>66</v>
      </c>
      <c r="I30" s="21">
        <v>1</v>
      </c>
      <c r="J30" s="23">
        <v>0.59375</v>
      </c>
      <c r="K30" s="21">
        <v>703</v>
      </c>
      <c r="L30" s="23">
        <f t="shared" si="1"/>
        <v>0.44791666666666696</v>
      </c>
      <c r="M30" s="23">
        <v>0.374305555555556</v>
      </c>
      <c r="N30" s="21">
        <v>78</v>
      </c>
      <c r="O30" s="21">
        <v>2</v>
      </c>
      <c r="P30" s="4">
        <v>1</v>
      </c>
      <c r="Q30" s="4" t="s">
        <v>43</v>
      </c>
      <c r="R30" s="21" t="s">
        <v>68</v>
      </c>
      <c r="S30" s="21">
        <v>17</v>
      </c>
      <c r="T30" s="21">
        <v>75</v>
      </c>
      <c r="U30" s="21">
        <v>37.700000000000003</v>
      </c>
      <c r="V30" s="21">
        <v>17</v>
      </c>
      <c r="W30" s="21">
        <v>37.200000000000003</v>
      </c>
      <c r="X30" s="21">
        <v>24</v>
      </c>
      <c r="Y30" s="4" t="s">
        <v>52</v>
      </c>
    </row>
    <row r="31" spans="1:25" x14ac:dyDescent="0.35">
      <c r="A31" s="21">
        <v>8</v>
      </c>
      <c r="B31" s="21" t="s">
        <v>100</v>
      </c>
      <c r="C31" s="38" t="s">
        <v>363</v>
      </c>
      <c r="D31" s="20" t="s">
        <v>365</v>
      </c>
      <c r="E31" s="22">
        <v>44991</v>
      </c>
      <c r="F31" s="23">
        <v>0.14583333333333301</v>
      </c>
      <c r="G31" s="21" t="s">
        <v>160</v>
      </c>
      <c r="H31" s="21" t="s">
        <v>66</v>
      </c>
      <c r="I31" s="21">
        <v>1</v>
      </c>
      <c r="J31" s="23">
        <v>0.59375</v>
      </c>
      <c r="K31" s="21">
        <v>703</v>
      </c>
      <c r="L31" s="23">
        <f t="shared" si="1"/>
        <v>0.44791666666666696</v>
      </c>
      <c r="M31" s="23">
        <v>0.374305555555556</v>
      </c>
      <c r="N31" s="21">
        <v>78</v>
      </c>
      <c r="O31" s="21">
        <v>2</v>
      </c>
      <c r="P31" s="4">
        <v>2</v>
      </c>
      <c r="Q31" s="4" t="s">
        <v>43</v>
      </c>
      <c r="R31" s="21" t="s">
        <v>68</v>
      </c>
      <c r="S31" s="21">
        <v>17</v>
      </c>
      <c r="T31" s="21">
        <v>75</v>
      </c>
      <c r="U31" s="21">
        <v>37.700000000000003</v>
      </c>
      <c r="V31" s="21">
        <v>17</v>
      </c>
      <c r="W31" s="21">
        <v>37.200000000000003</v>
      </c>
      <c r="X31" s="21">
        <v>24</v>
      </c>
      <c r="Y31" s="4" t="s">
        <v>52</v>
      </c>
    </row>
    <row r="32" spans="1:25" s="61" customFormat="1" x14ac:dyDescent="0.35">
      <c r="A32" s="67">
        <v>8</v>
      </c>
      <c r="B32" s="67" t="s">
        <v>101</v>
      </c>
      <c r="C32" s="84" t="s">
        <v>364</v>
      </c>
      <c r="D32" s="57" t="s">
        <v>365</v>
      </c>
      <c r="E32" s="68">
        <v>44991</v>
      </c>
      <c r="F32" s="66">
        <v>0.14583333333333301</v>
      </c>
      <c r="G32" s="67" t="s">
        <v>160</v>
      </c>
      <c r="H32" s="67" t="s">
        <v>66</v>
      </c>
      <c r="I32" s="67">
        <v>1</v>
      </c>
      <c r="J32" s="66">
        <v>0.59375</v>
      </c>
      <c r="K32" s="67">
        <v>703</v>
      </c>
      <c r="L32" s="66">
        <f t="shared" si="1"/>
        <v>0.44791666666666696</v>
      </c>
      <c r="M32" s="66">
        <v>0.374305555555556</v>
      </c>
      <c r="N32" s="67">
        <v>78</v>
      </c>
      <c r="O32" s="67">
        <v>2</v>
      </c>
      <c r="P32" s="60">
        <v>2</v>
      </c>
      <c r="Q32" s="60" t="s">
        <v>44</v>
      </c>
      <c r="R32" s="67" t="s">
        <v>68</v>
      </c>
      <c r="S32" s="67">
        <v>17</v>
      </c>
      <c r="T32" s="67">
        <v>75</v>
      </c>
      <c r="U32" s="67">
        <v>37.700000000000003</v>
      </c>
      <c r="V32" s="67">
        <v>17</v>
      </c>
      <c r="W32" s="67">
        <v>37.200000000000003</v>
      </c>
      <c r="X32" s="67">
        <v>24</v>
      </c>
      <c r="Y32" s="60" t="s">
        <v>52</v>
      </c>
    </row>
    <row r="33" spans="5:25" x14ac:dyDescent="0.35">
      <c r="E33" s="14"/>
      <c r="P33" s="4"/>
      <c r="Q33" s="4"/>
      <c r="Y33" s="4"/>
    </row>
    <row r="34" spans="5:25" x14ac:dyDescent="0.35">
      <c r="E34" s="14"/>
      <c r="P34" s="4"/>
      <c r="Q34" s="4"/>
      <c r="Y34" s="4"/>
    </row>
    <row r="35" spans="5:25" x14ac:dyDescent="0.35">
      <c r="E35" s="14"/>
      <c r="P35" s="4"/>
      <c r="Q35" s="4"/>
      <c r="Y35" s="4"/>
    </row>
    <row r="36" spans="5:25" x14ac:dyDescent="0.35">
      <c r="E36" s="14"/>
      <c r="P36" s="4"/>
      <c r="Q36" s="4"/>
      <c r="Y36" s="4"/>
    </row>
    <row r="37" spans="5:25" x14ac:dyDescent="0.35">
      <c r="E37" s="14"/>
      <c r="P37" s="4"/>
      <c r="Q37" s="4"/>
      <c r="Y37" s="4"/>
    </row>
    <row r="38" spans="5:25" x14ac:dyDescent="0.35">
      <c r="E38" s="14"/>
      <c r="P38" s="4"/>
      <c r="Q38" s="4"/>
      <c r="Y38" s="4"/>
    </row>
    <row r="39" spans="5:25" x14ac:dyDescent="0.35">
      <c r="E39" s="14"/>
      <c r="P39" s="4"/>
      <c r="Q39" s="4"/>
      <c r="Y39" s="4"/>
    </row>
    <row r="40" spans="5:25" x14ac:dyDescent="0.35">
      <c r="E40" s="14"/>
      <c r="P40" s="4"/>
      <c r="Q40" s="4"/>
      <c r="Y40" s="4"/>
    </row>
    <row r="41" spans="5:25" x14ac:dyDescent="0.35">
      <c r="E41" s="14"/>
      <c r="P41" s="4"/>
      <c r="Q41" s="4"/>
      <c r="Y41" s="4"/>
    </row>
    <row r="42" spans="5:25" x14ac:dyDescent="0.35">
      <c r="E42" s="14"/>
      <c r="P42" s="4"/>
      <c r="Q42" s="4"/>
      <c r="Y42" s="4"/>
    </row>
    <row r="43" spans="5:25" x14ac:dyDescent="0.35">
      <c r="E43" s="14"/>
      <c r="P43" s="4"/>
      <c r="Q43" s="4"/>
      <c r="Y43" s="4"/>
    </row>
    <row r="44" spans="5:25" x14ac:dyDescent="0.35">
      <c r="E44" s="14"/>
      <c r="P44" s="4"/>
      <c r="Q44" s="4"/>
      <c r="Y44" s="4"/>
    </row>
    <row r="45" spans="5:25" x14ac:dyDescent="0.35">
      <c r="E45" s="14"/>
      <c r="P45" s="4"/>
      <c r="Q45" s="4"/>
      <c r="Y45" s="4"/>
    </row>
    <row r="46" spans="5:25" x14ac:dyDescent="0.35">
      <c r="E46" s="14"/>
      <c r="P46" s="4"/>
      <c r="Q46" s="4"/>
      <c r="Y46" s="4"/>
    </row>
    <row r="47" spans="5:25" x14ac:dyDescent="0.35">
      <c r="E47" s="14"/>
      <c r="P47" s="4"/>
      <c r="Q47" s="4"/>
      <c r="Y47" s="4"/>
    </row>
    <row r="48" spans="5:25" x14ac:dyDescent="0.35">
      <c r="E48" s="14"/>
      <c r="P48" s="4"/>
      <c r="Q48" s="4"/>
      <c r="Y48" s="4"/>
    </row>
    <row r="49" spans="5:25" x14ac:dyDescent="0.35">
      <c r="E49" s="14"/>
      <c r="P49" s="4"/>
      <c r="Q49" s="4"/>
      <c r="Y49" s="4"/>
    </row>
    <row r="50" spans="5:25" x14ac:dyDescent="0.35">
      <c r="E50" s="14"/>
      <c r="P50" s="4"/>
      <c r="Q50" s="4"/>
      <c r="Y50" s="4"/>
    </row>
    <row r="51" spans="5:25" x14ac:dyDescent="0.35">
      <c r="E51" s="14"/>
      <c r="P51" s="4"/>
      <c r="Q51" s="4"/>
      <c r="Y51" s="4"/>
    </row>
    <row r="52" spans="5:25" x14ac:dyDescent="0.35">
      <c r="E52" s="14"/>
      <c r="P52" s="4"/>
      <c r="Q52" s="4"/>
      <c r="Y52" s="4"/>
    </row>
    <row r="53" spans="5:25" x14ac:dyDescent="0.35">
      <c r="E53" s="14"/>
      <c r="P53" s="4"/>
      <c r="Q53" s="4"/>
      <c r="Y53" s="4"/>
    </row>
    <row r="54" spans="5:25" x14ac:dyDescent="0.35">
      <c r="E54" s="14"/>
      <c r="P54" s="4"/>
      <c r="Q54" s="4"/>
      <c r="Y54" s="4"/>
    </row>
    <row r="55" spans="5:25" x14ac:dyDescent="0.35">
      <c r="E55" s="14"/>
      <c r="P55" s="4"/>
      <c r="Q55" s="4"/>
      <c r="Y55" s="4"/>
    </row>
    <row r="56" spans="5:25" x14ac:dyDescent="0.35">
      <c r="E56" s="14"/>
      <c r="P56" s="4"/>
      <c r="Q56" s="4"/>
      <c r="Y56" s="4"/>
    </row>
    <row r="57" spans="5:25" x14ac:dyDescent="0.35">
      <c r="E57" s="14"/>
      <c r="P57" s="4"/>
      <c r="Q57" s="4"/>
      <c r="Y57" s="4"/>
    </row>
    <row r="58" spans="5:25" x14ac:dyDescent="0.35">
      <c r="E58" s="14"/>
      <c r="P58" s="4"/>
      <c r="Q58" s="4"/>
      <c r="Y58" s="4"/>
    </row>
    <row r="59" spans="5:25" x14ac:dyDescent="0.35">
      <c r="E59" s="14"/>
      <c r="P59" s="4"/>
      <c r="Q59" s="4"/>
      <c r="Y59" s="4"/>
    </row>
    <row r="60" spans="5:25" x14ac:dyDescent="0.35">
      <c r="E60" s="14"/>
      <c r="P60" s="4"/>
      <c r="Q60" s="4"/>
      <c r="Y60" s="4"/>
    </row>
    <row r="61" spans="5:25" x14ac:dyDescent="0.35">
      <c r="E61" s="14"/>
      <c r="P61" s="4"/>
      <c r="Q61" s="4"/>
      <c r="Y61" s="4"/>
    </row>
    <row r="62" spans="5:25" x14ac:dyDescent="0.35">
      <c r="E62" s="14"/>
      <c r="P62" s="4"/>
      <c r="Q62" s="4"/>
      <c r="Y62" s="4"/>
    </row>
    <row r="63" spans="5:25" x14ac:dyDescent="0.35">
      <c r="E63" s="14"/>
      <c r="P63" s="4"/>
      <c r="Q63" s="4"/>
      <c r="Y63" s="4"/>
    </row>
    <row r="64" spans="5:25" x14ac:dyDescent="0.35">
      <c r="E64" s="14"/>
      <c r="P64" s="4"/>
      <c r="Q64" s="4"/>
      <c r="Y64" s="4"/>
    </row>
    <row r="65" spans="5:25" x14ac:dyDescent="0.35">
      <c r="E65" s="14"/>
      <c r="P65" s="4"/>
      <c r="Q65" s="4"/>
      <c r="Y65" s="4"/>
    </row>
    <row r="66" spans="5:25" x14ac:dyDescent="0.35">
      <c r="E66" s="14"/>
      <c r="P66" s="4"/>
      <c r="Q66" s="4"/>
      <c r="Y66" s="4"/>
    </row>
    <row r="67" spans="5:25" x14ac:dyDescent="0.35">
      <c r="E67" s="14"/>
      <c r="P67" s="4"/>
      <c r="Q67" s="4"/>
      <c r="Y67" s="4"/>
    </row>
    <row r="68" spans="5:25" x14ac:dyDescent="0.35">
      <c r="E68" s="14"/>
      <c r="P68" s="4"/>
      <c r="Q68" s="4"/>
      <c r="Y68" s="4"/>
    </row>
    <row r="69" spans="5:25" x14ac:dyDescent="0.35">
      <c r="E69" s="14"/>
      <c r="P69" s="4"/>
      <c r="Q69" s="4"/>
      <c r="Y69" s="4"/>
    </row>
    <row r="70" spans="5:25" x14ac:dyDescent="0.35">
      <c r="E70" s="14"/>
      <c r="P70" s="4"/>
      <c r="Q70" s="4"/>
      <c r="Y70" s="4"/>
    </row>
    <row r="71" spans="5:25" x14ac:dyDescent="0.35">
      <c r="E71" s="14"/>
      <c r="P71" s="4"/>
      <c r="Q71" s="4"/>
      <c r="Y71" s="4"/>
    </row>
    <row r="72" spans="5:25" x14ac:dyDescent="0.35">
      <c r="E72" s="14"/>
      <c r="P72" s="4"/>
      <c r="Q72" s="4"/>
      <c r="Y72" s="4"/>
    </row>
    <row r="73" spans="5:25" x14ac:dyDescent="0.35">
      <c r="E73" s="14"/>
      <c r="P73" s="4"/>
      <c r="Q73" s="4"/>
      <c r="Y73" s="4"/>
    </row>
    <row r="74" spans="5:25" x14ac:dyDescent="0.35">
      <c r="E74" s="14"/>
      <c r="P74" s="4"/>
      <c r="Q74" s="4"/>
      <c r="Y74" s="4"/>
    </row>
    <row r="75" spans="5:25" x14ac:dyDescent="0.35">
      <c r="E75" s="14"/>
      <c r="P75" s="4"/>
      <c r="Q75" s="4"/>
      <c r="Y75" s="4"/>
    </row>
    <row r="76" spans="5:25" x14ac:dyDescent="0.35">
      <c r="E76" s="14"/>
      <c r="P76" s="4"/>
      <c r="Q76" s="4"/>
      <c r="Y76" s="4"/>
    </row>
    <row r="77" spans="5:25" x14ac:dyDescent="0.35">
      <c r="E77" s="14"/>
      <c r="P77" s="4"/>
      <c r="Q77" s="4"/>
      <c r="Y77" s="4"/>
    </row>
    <row r="78" spans="5:25" x14ac:dyDescent="0.35">
      <c r="E78" s="14"/>
      <c r="P78" s="4"/>
      <c r="Q78" s="4"/>
      <c r="Y78" s="4"/>
    </row>
    <row r="79" spans="5:25" x14ac:dyDescent="0.35">
      <c r="E79" s="14"/>
      <c r="P79" s="4"/>
      <c r="Q79" s="4"/>
      <c r="Y79" s="4"/>
    </row>
    <row r="80" spans="5:25" x14ac:dyDescent="0.35">
      <c r="E80" s="14"/>
      <c r="P80" s="4"/>
      <c r="Q80" s="4"/>
      <c r="Y80" s="4"/>
    </row>
    <row r="81" spans="5:25" x14ac:dyDescent="0.35">
      <c r="E81" s="14"/>
      <c r="P81" s="4"/>
      <c r="Q81" s="4"/>
      <c r="Y81" s="4"/>
    </row>
    <row r="82" spans="5:25" x14ac:dyDescent="0.35">
      <c r="E82" s="14"/>
      <c r="P82" s="4"/>
      <c r="Q82" s="4"/>
      <c r="Y82" s="4"/>
    </row>
    <row r="83" spans="5:25" x14ac:dyDescent="0.35">
      <c r="E83" s="14"/>
      <c r="P83" s="4"/>
      <c r="Q83" s="4"/>
      <c r="Y83" s="4"/>
    </row>
    <row r="84" spans="5:25" x14ac:dyDescent="0.35">
      <c r="E84" s="14"/>
      <c r="P84" s="4"/>
      <c r="Q84" s="4"/>
      <c r="Y84" s="4"/>
    </row>
    <row r="85" spans="5:25" x14ac:dyDescent="0.35">
      <c r="E85" s="14"/>
      <c r="P85" s="4"/>
      <c r="Q85" s="4"/>
      <c r="Y85" s="4"/>
    </row>
    <row r="86" spans="5:25" x14ac:dyDescent="0.35">
      <c r="E86" s="14"/>
      <c r="P86" s="4"/>
      <c r="Q86" s="4"/>
      <c r="Y86" s="4"/>
    </row>
    <row r="87" spans="5:25" x14ac:dyDescent="0.35">
      <c r="E87" s="14"/>
      <c r="P87" s="4"/>
      <c r="Q87" s="4"/>
      <c r="Y87" s="4"/>
    </row>
    <row r="88" spans="5:25" x14ac:dyDescent="0.35">
      <c r="E88" s="14"/>
      <c r="P88" s="4"/>
      <c r="Q88" s="4"/>
      <c r="Y88" s="4"/>
    </row>
    <row r="89" spans="5:25" x14ac:dyDescent="0.35">
      <c r="E89" s="14"/>
      <c r="P89" s="4"/>
      <c r="Q89" s="4"/>
      <c r="Y89" s="4"/>
    </row>
    <row r="90" spans="5:25" x14ac:dyDescent="0.35">
      <c r="E90" s="14"/>
      <c r="P90" s="4"/>
      <c r="Q90" s="4"/>
      <c r="Y90" s="4"/>
    </row>
    <row r="91" spans="5:25" x14ac:dyDescent="0.35">
      <c r="E91" s="14"/>
      <c r="P91" s="4"/>
      <c r="Q91" s="4"/>
      <c r="Y91" s="4"/>
    </row>
    <row r="92" spans="5:25" x14ac:dyDescent="0.35">
      <c r="E92" s="14"/>
      <c r="P92" s="4"/>
      <c r="Q92" s="4"/>
      <c r="Y92" s="4"/>
    </row>
    <row r="93" spans="5:25" x14ac:dyDescent="0.35">
      <c r="E93" s="14"/>
    </row>
    <row r="94" spans="5:25" x14ac:dyDescent="0.35">
      <c r="E94" s="14"/>
    </row>
    <row r="95" spans="5:25" x14ac:dyDescent="0.35">
      <c r="E95" s="14"/>
    </row>
    <row r="96" spans="5:25" x14ac:dyDescent="0.35">
      <c r="E96" s="14"/>
    </row>
  </sheetData>
  <mergeCells count="1">
    <mergeCell ref="Q1:Q2"/>
  </mergeCells>
  <phoneticPr fontId="3" type="noConversion"/>
  <dataValidations count="2">
    <dataValidation allowBlank="1" sqref="P3:R32" xr:uid="{B72CF219-F051-4C3E-BB86-A4D74BE83CB5}"/>
    <dataValidation type="list" allowBlank="1" showInputMessage="1" showErrorMessage="1" sqref="S33:T92 P33:Q92 Y25:Y92 Y3:Y21" xr:uid="{7C9C5F56-0C3D-429A-905F-EEC443D6BE3C}">
      <formula1>#REF!</formula1>
    </dataValidation>
  </dataValidations>
  <pageMargins left="0.7" right="0.7" top="0.75" bottom="0.75" header="0.3" footer="0.3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6BB44-12A0-48EC-BBA3-C3D09C929331}">
  <dimension ref="A1:CG127"/>
  <sheetViews>
    <sheetView workbookViewId="0">
      <pane xSplit="6" ySplit="2" topLeftCell="G10" activePane="bottomRight" state="frozen"/>
      <selection pane="topRight" activeCell="E1" sqref="E1"/>
      <selection pane="bottomLeft" activeCell="A4" sqref="A4"/>
      <selection pane="bottomRight"/>
    </sheetView>
  </sheetViews>
  <sheetFormatPr defaultRowHeight="14.5" x14ac:dyDescent="0.35"/>
  <cols>
    <col min="2" max="2" width="10.6328125" bestFit="1" customWidth="1"/>
    <col min="4" max="4" width="9.08984375" style="18"/>
    <col min="6" max="6" width="10.6328125" bestFit="1" customWidth="1"/>
    <col min="7" max="7" width="10.6328125" customWidth="1"/>
    <col min="8" max="8" width="9.08984375" bestFit="1" customWidth="1"/>
    <col min="9" max="9" width="9.08984375" customWidth="1"/>
    <col min="16" max="16" width="9.81640625" customWidth="1"/>
    <col min="18" max="18" width="10.453125" customWidth="1"/>
    <col min="19" max="19" width="9.54296875" customWidth="1"/>
    <col min="20" max="20" width="9" customWidth="1"/>
    <col min="21" max="21" width="9.81640625" customWidth="1"/>
    <col min="22" max="23" width="9.08984375" style="4"/>
    <col min="26" max="26" width="14.26953125" customWidth="1"/>
    <col min="39" max="39" width="9.90625" customWidth="1"/>
    <col min="48" max="48" width="9.90625" bestFit="1" customWidth="1"/>
    <col min="55" max="55" width="9.81640625" customWidth="1"/>
    <col min="57" max="57" width="9.36328125" customWidth="1"/>
    <col min="58" max="58" width="9.7265625" customWidth="1"/>
    <col min="59" max="59" width="10" customWidth="1"/>
    <col min="60" max="60" width="9.54296875" customWidth="1"/>
    <col min="61" max="61" width="10.08984375" customWidth="1"/>
    <col min="77" max="77" width="10.08984375" customWidth="1"/>
    <col min="78" max="78" width="10.81640625" customWidth="1"/>
    <col min="79" max="79" width="10.08984375" customWidth="1"/>
    <col min="80" max="80" width="10" customWidth="1"/>
  </cols>
  <sheetData>
    <row r="1" spans="1:85" ht="58" customHeight="1" x14ac:dyDescent="0.35">
      <c r="G1" s="6" t="s">
        <v>317</v>
      </c>
      <c r="H1" s="6"/>
      <c r="I1" s="6"/>
      <c r="J1" s="49" t="s">
        <v>267</v>
      </c>
      <c r="K1" s="6"/>
      <c r="L1" s="6"/>
      <c r="M1" s="6"/>
      <c r="N1" s="6"/>
      <c r="O1" s="49" t="s">
        <v>264</v>
      </c>
      <c r="P1" s="6"/>
      <c r="Q1" s="49"/>
      <c r="R1" s="49" t="s">
        <v>264</v>
      </c>
      <c r="S1" s="51" t="s">
        <v>266</v>
      </c>
      <c r="T1" s="51" t="s">
        <v>266</v>
      </c>
      <c r="U1" s="51" t="s">
        <v>266</v>
      </c>
      <c r="V1" s="51" t="s">
        <v>266</v>
      </c>
      <c r="W1" s="49" t="s">
        <v>270</v>
      </c>
      <c r="X1" s="6"/>
      <c r="Y1" s="6"/>
      <c r="Z1" s="6"/>
      <c r="AA1" s="49" t="s">
        <v>264</v>
      </c>
      <c r="AB1" s="98" t="s">
        <v>479</v>
      </c>
      <c r="AC1" s="98"/>
      <c r="AD1" s="98"/>
      <c r="AE1" s="7"/>
      <c r="AF1" s="7"/>
      <c r="AG1" s="8"/>
      <c r="AH1" s="7"/>
      <c r="AI1" s="8"/>
      <c r="AJ1" s="8"/>
      <c r="AK1" s="8"/>
      <c r="AL1" s="8"/>
      <c r="AM1" s="8"/>
      <c r="AR1" s="11" t="s">
        <v>321</v>
      </c>
      <c r="AS1" s="11" t="s">
        <v>322</v>
      </c>
      <c r="AT1" s="11" t="s">
        <v>324</v>
      </c>
      <c r="AU1" s="11" t="s">
        <v>324</v>
      </c>
      <c r="AV1" s="6" t="s">
        <v>119</v>
      </c>
      <c r="AW1" s="6"/>
      <c r="AX1" s="6"/>
      <c r="AY1" s="6"/>
      <c r="AZ1" s="6"/>
      <c r="BA1" s="6"/>
      <c r="BB1" s="49" t="s">
        <v>264</v>
      </c>
      <c r="BC1" s="6"/>
      <c r="BD1" s="49" t="s">
        <v>264</v>
      </c>
      <c r="BE1" s="49" t="s">
        <v>264</v>
      </c>
      <c r="BF1" s="51" t="s">
        <v>266</v>
      </c>
      <c r="BG1" s="51" t="s">
        <v>266</v>
      </c>
      <c r="BH1" s="51" t="s">
        <v>266</v>
      </c>
      <c r="BI1" s="51" t="s">
        <v>266</v>
      </c>
      <c r="BJ1" s="49" t="s">
        <v>270</v>
      </c>
      <c r="BK1" s="6"/>
      <c r="BL1" s="6"/>
      <c r="BM1" s="49" t="s">
        <v>264</v>
      </c>
      <c r="BN1" s="96" t="s">
        <v>480</v>
      </c>
      <c r="BO1" s="96"/>
      <c r="BP1" s="96"/>
      <c r="BQ1" s="7"/>
      <c r="BR1" s="7"/>
      <c r="BS1" s="8"/>
      <c r="BT1" s="7"/>
      <c r="BU1" s="8"/>
      <c r="BV1" s="8"/>
      <c r="BW1" s="8"/>
      <c r="BX1" s="8"/>
      <c r="BY1" s="8"/>
      <c r="BZ1" s="6" t="s">
        <v>171</v>
      </c>
      <c r="CA1" s="6"/>
      <c r="CB1" s="6"/>
      <c r="CC1" s="6"/>
      <c r="CD1" s="6"/>
    </row>
    <row r="2" spans="1:85" ht="84.5" x14ac:dyDescent="0.35">
      <c r="A2" s="3" t="s">
        <v>0</v>
      </c>
      <c r="B2" s="3" t="s">
        <v>35</v>
      </c>
      <c r="C2" s="3" t="s">
        <v>32</v>
      </c>
      <c r="D2" s="35" t="s">
        <v>113</v>
      </c>
      <c r="E2" s="3" t="s">
        <v>1</v>
      </c>
      <c r="F2" s="3" t="s">
        <v>56</v>
      </c>
      <c r="G2" s="3" t="s">
        <v>165</v>
      </c>
      <c r="H2" s="3" t="s">
        <v>57</v>
      </c>
      <c r="I2" s="3" t="s">
        <v>166</v>
      </c>
      <c r="J2" s="3" t="s">
        <v>19</v>
      </c>
      <c r="K2" s="3" t="s">
        <v>61</v>
      </c>
      <c r="L2" s="3" t="s">
        <v>6</v>
      </c>
      <c r="M2" s="3" t="s">
        <v>7</v>
      </c>
      <c r="N2" s="3" t="s">
        <v>8</v>
      </c>
      <c r="O2" s="3" t="s">
        <v>9</v>
      </c>
      <c r="P2" s="3" t="s">
        <v>10</v>
      </c>
      <c r="Q2" s="3" t="s">
        <v>11</v>
      </c>
      <c r="R2" s="3" t="s">
        <v>12</v>
      </c>
      <c r="S2" s="3" t="s">
        <v>15</v>
      </c>
      <c r="T2" s="3" t="s">
        <v>16</v>
      </c>
      <c r="U2" s="3" t="s">
        <v>17</v>
      </c>
      <c r="V2" s="31" t="s">
        <v>265</v>
      </c>
      <c r="W2" s="3" t="s">
        <v>269</v>
      </c>
      <c r="X2" s="3" t="s">
        <v>18</v>
      </c>
      <c r="Y2" s="3" t="s">
        <v>118</v>
      </c>
      <c r="Z2" s="3" t="s">
        <v>27</v>
      </c>
      <c r="AA2" s="3" t="s">
        <v>294</v>
      </c>
      <c r="AB2" s="3" t="s">
        <v>168</v>
      </c>
      <c r="AC2" s="3" t="s">
        <v>169</v>
      </c>
      <c r="AD2" s="3" t="s">
        <v>28</v>
      </c>
      <c r="AE2" s="72" t="s">
        <v>318</v>
      </c>
      <c r="AF2" s="72" t="s">
        <v>268</v>
      </c>
      <c r="AG2" s="3" t="s">
        <v>31</v>
      </c>
      <c r="AH2" s="72" t="s">
        <v>271</v>
      </c>
      <c r="AI2" s="3" t="s">
        <v>29</v>
      </c>
      <c r="AJ2" s="72" t="s">
        <v>273</v>
      </c>
      <c r="AK2" s="3" t="s">
        <v>30</v>
      </c>
      <c r="AL2" s="72" t="s">
        <v>272</v>
      </c>
      <c r="AM2" s="77" t="s">
        <v>319</v>
      </c>
      <c r="AN2" s="3" t="s">
        <v>58</v>
      </c>
      <c r="AO2" s="3" t="s">
        <v>62</v>
      </c>
      <c r="AP2" s="3" t="s">
        <v>174</v>
      </c>
      <c r="AQ2" s="3" t="s">
        <v>320</v>
      </c>
      <c r="AR2" s="3" t="s">
        <v>59</v>
      </c>
      <c r="AS2" s="10" t="s">
        <v>60</v>
      </c>
      <c r="AT2" s="10" t="s">
        <v>323</v>
      </c>
      <c r="AU2" s="3" t="s">
        <v>33</v>
      </c>
      <c r="AV2" s="3" t="s">
        <v>175</v>
      </c>
      <c r="AW2" s="3" t="s">
        <v>174</v>
      </c>
      <c r="AX2" s="3" t="s">
        <v>120</v>
      </c>
      <c r="AY2" s="3" t="s">
        <v>6</v>
      </c>
      <c r="AZ2" s="3" t="s">
        <v>7</v>
      </c>
      <c r="BA2" s="3" t="s">
        <v>8</v>
      </c>
      <c r="BB2" s="3" t="s">
        <v>9</v>
      </c>
      <c r="BC2" s="3" t="s">
        <v>10</v>
      </c>
      <c r="BD2" s="3" t="s">
        <v>11</v>
      </c>
      <c r="BE2" s="3" t="s">
        <v>12</v>
      </c>
      <c r="BF2" s="3" t="s">
        <v>15</v>
      </c>
      <c r="BG2" s="3" t="s">
        <v>16</v>
      </c>
      <c r="BH2" s="3" t="s">
        <v>17</v>
      </c>
      <c r="BI2" s="31" t="s">
        <v>265</v>
      </c>
      <c r="BJ2" s="3" t="s">
        <v>269</v>
      </c>
      <c r="BK2" s="3" t="s">
        <v>18</v>
      </c>
      <c r="BL2" s="3" t="s">
        <v>118</v>
      </c>
      <c r="BM2" s="3" t="s">
        <v>294</v>
      </c>
      <c r="BN2" s="3" t="s">
        <v>179</v>
      </c>
      <c r="BO2" s="3" t="s">
        <v>169</v>
      </c>
      <c r="BP2" s="3" t="s">
        <v>28</v>
      </c>
      <c r="BQ2" s="72" t="s">
        <v>318</v>
      </c>
      <c r="BR2" s="72" t="s">
        <v>268</v>
      </c>
      <c r="BS2" s="3" t="s">
        <v>31</v>
      </c>
      <c r="BT2" s="72" t="s">
        <v>271</v>
      </c>
      <c r="BU2" s="3" t="s">
        <v>29</v>
      </c>
      <c r="BV2" s="72" t="s">
        <v>273</v>
      </c>
      <c r="BW2" s="3" t="s">
        <v>30</v>
      </c>
      <c r="BX2" s="72" t="s">
        <v>272</v>
      </c>
      <c r="BY2" s="77" t="s">
        <v>319</v>
      </c>
      <c r="BZ2" s="10" t="s">
        <v>332</v>
      </c>
      <c r="CA2" s="10" t="s">
        <v>333</v>
      </c>
      <c r="CB2" s="3" t="s">
        <v>172</v>
      </c>
      <c r="CC2" s="3" t="s">
        <v>33</v>
      </c>
      <c r="CD2" s="3" t="s">
        <v>117</v>
      </c>
      <c r="CE2" s="3" t="s">
        <v>173</v>
      </c>
    </row>
    <row r="3" spans="1:85" x14ac:dyDescent="0.35">
      <c r="A3" s="20">
        <v>2</v>
      </c>
      <c r="B3" s="27">
        <v>44845</v>
      </c>
      <c r="C3" s="20" t="s">
        <v>65</v>
      </c>
      <c r="D3" s="38" t="s">
        <v>335</v>
      </c>
      <c r="E3" s="20" t="s">
        <v>365</v>
      </c>
      <c r="F3" s="27">
        <v>44845</v>
      </c>
      <c r="G3" s="26">
        <v>0.64583333333333337</v>
      </c>
      <c r="H3" s="26">
        <v>0.70486111111111116</v>
      </c>
      <c r="I3" s="26">
        <f t="shared" ref="I3:I4" si="0">H3-G3</f>
        <v>5.902777777777779E-2</v>
      </c>
      <c r="J3" s="4">
        <v>2</v>
      </c>
      <c r="K3" s="4">
        <v>0</v>
      </c>
      <c r="L3" s="20">
        <v>36</v>
      </c>
      <c r="M3" s="20">
        <v>24</v>
      </c>
      <c r="N3" s="20">
        <v>37.9</v>
      </c>
      <c r="O3" s="5">
        <v>2</v>
      </c>
      <c r="P3" s="5" t="s">
        <v>13</v>
      </c>
      <c r="Q3" s="70" t="s">
        <v>14</v>
      </c>
      <c r="R3" s="5">
        <v>1</v>
      </c>
      <c r="S3" s="4">
        <v>1</v>
      </c>
      <c r="T3" s="15">
        <v>2</v>
      </c>
      <c r="U3" s="4">
        <v>2</v>
      </c>
      <c r="V3" s="4">
        <v>1</v>
      </c>
      <c r="W3" s="4">
        <v>6</v>
      </c>
      <c r="X3" s="20">
        <v>2</v>
      </c>
      <c r="Y3" s="20" t="s">
        <v>207</v>
      </c>
      <c r="Z3" s="20"/>
      <c r="AA3" s="5">
        <v>2</v>
      </c>
      <c r="AB3" s="24">
        <v>0.67361111111111116</v>
      </c>
      <c r="AC3" s="24">
        <f t="shared" ref="AC3:AC32" si="1">AB3-G3</f>
        <v>2.777777777777779E-2</v>
      </c>
      <c r="AD3" s="20">
        <v>2003</v>
      </c>
      <c r="AE3" s="73">
        <v>2</v>
      </c>
      <c r="AF3" s="73">
        <v>1</v>
      </c>
      <c r="AG3" s="20">
        <v>9250</v>
      </c>
      <c r="AH3" s="73">
        <v>1</v>
      </c>
      <c r="AI3" s="20">
        <v>1550</v>
      </c>
      <c r="AJ3" s="73">
        <v>1</v>
      </c>
      <c r="AK3" s="20">
        <v>3554</v>
      </c>
      <c r="AL3" s="73">
        <v>2</v>
      </c>
      <c r="AM3" s="78">
        <v>5</v>
      </c>
      <c r="AN3" s="20" t="s">
        <v>87</v>
      </c>
      <c r="AO3" s="26">
        <v>0.70486111111111116</v>
      </c>
      <c r="AP3" s="26">
        <f>AO3-G3</f>
        <v>5.902777777777779E-2</v>
      </c>
      <c r="AQ3" s="20">
        <v>10.58</v>
      </c>
      <c r="AR3" s="9">
        <v>1</v>
      </c>
      <c r="AS3" s="9">
        <v>1</v>
      </c>
      <c r="AT3" s="9">
        <v>0</v>
      </c>
      <c r="AU3" s="9"/>
      <c r="AV3" s="47" t="s">
        <v>325</v>
      </c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8"/>
      <c r="BO3" s="48"/>
      <c r="BP3" s="47"/>
      <c r="BQ3" s="47"/>
      <c r="BR3" s="47"/>
      <c r="BS3" s="47"/>
      <c r="BT3" s="76"/>
      <c r="BU3" s="47"/>
      <c r="BV3" s="76"/>
      <c r="BW3" s="47"/>
      <c r="BX3" s="76"/>
      <c r="BY3" s="76"/>
      <c r="BZ3" s="4">
        <v>2</v>
      </c>
      <c r="CA3" s="4">
        <v>2</v>
      </c>
      <c r="CB3" s="20">
        <v>0</v>
      </c>
      <c r="CC3" s="4"/>
      <c r="CD3" s="20" t="s">
        <v>251</v>
      </c>
      <c r="CE3" s="20" t="s">
        <v>328</v>
      </c>
      <c r="CF3" s="20"/>
      <c r="CG3" s="20"/>
    </row>
    <row r="4" spans="1:85" x14ac:dyDescent="0.35">
      <c r="A4" s="20">
        <v>2</v>
      </c>
      <c r="B4" s="27">
        <v>44845</v>
      </c>
      <c r="C4" s="20" t="s">
        <v>64</v>
      </c>
      <c r="D4" s="38" t="s">
        <v>336</v>
      </c>
      <c r="E4" s="20" t="s">
        <v>248</v>
      </c>
      <c r="F4" s="27">
        <v>44845</v>
      </c>
      <c r="G4" s="26">
        <v>0.64583333333333337</v>
      </c>
      <c r="H4" s="26">
        <v>0.69791666666666663</v>
      </c>
      <c r="I4" s="26">
        <f t="shared" si="0"/>
        <v>5.2083333333333259E-2</v>
      </c>
      <c r="J4" s="4">
        <v>2</v>
      </c>
      <c r="K4" s="4">
        <v>0</v>
      </c>
      <c r="L4" s="20">
        <v>42</v>
      </c>
      <c r="M4" s="20">
        <v>16</v>
      </c>
      <c r="N4" s="20">
        <v>38.1</v>
      </c>
      <c r="O4" s="5">
        <v>1</v>
      </c>
      <c r="P4" s="5" t="s">
        <v>13</v>
      </c>
      <c r="Q4" s="70" t="s">
        <v>14</v>
      </c>
      <c r="R4" s="5">
        <v>1</v>
      </c>
      <c r="S4" s="4">
        <v>0</v>
      </c>
      <c r="T4" s="4">
        <v>1</v>
      </c>
      <c r="U4" s="4">
        <v>1</v>
      </c>
      <c r="V4" s="4">
        <v>1</v>
      </c>
      <c r="W4" s="4">
        <v>3</v>
      </c>
      <c r="X4" s="20">
        <v>1</v>
      </c>
      <c r="Y4" s="20" t="s">
        <v>252</v>
      </c>
      <c r="Z4" s="20" t="s">
        <v>253</v>
      </c>
      <c r="AA4" s="5">
        <v>2</v>
      </c>
      <c r="AB4" s="24">
        <v>0.65208333333333335</v>
      </c>
      <c r="AC4" s="24">
        <f t="shared" si="1"/>
        <v>6.2499999999999778E-3</v>
      </c>
      <c r="AD4" s="20">
        <v>4618</v>
      </c>
      <c r="AE4" s="73">
        <v>4</v>
      </c>
      <c r="AF4" s="73">
        <v>2</v>
      </c>
      <c r="AG4" s="20">
        <v>9675</v>
      </c>
      <c r="AH4" s="73">
        <v>2</v>
      </c>
      <c r="AI4" s="20">
        <v>4698</v>
      </c>
      <c r="AJ4" s="73">
        <v>1</v>
      </c>
      <c r="AK4" s="20">
        <v>2045</v>
      </c>
      <c r="AL4" s="73">
        <v>2</v>
      </c>
      <c r="AM4" s="78">
        <v>7</v>
      </c>
      <c r="AN4" s="20" t="s">
        <v>254</v>
      </c>
      <c r="AO4" s="26">
        <v>0.70138888888888884</v>
      </c>
      <c r="AP4" s="26">
        <f>AO4-G4</f>
        <v>5.5555555555555469E-2</v>
      </c>
      <c r="AQ4" s="20">
        <v>5.61</v>
      </c>
      <c r="AR4" s="9">
        <v>1</v>
      </c>
      <c r="AS4" s="9">
        <v>1</v>
      </c>
      <c r="AT4" s="9">
        <v>0</v>
      </c>
      <c r="AU4" s="9"/>
      <c r="AV4" s="47" t="s">
        <v>325</v>
      </c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8"/>
      <c r="BO4" s="48"/>
      <c r="BP4" s="47"/>
      <c r="BQ4" s="47"/>
      <c r="BR4" s="47"/>
      <c r="BS4" s="47"/>
      <c r="BT4" s="76"/>
      <c r="BU4" s="47"/>
      <c r="BV4" s="76"/>
      <c r="BW4" s="47"/>
      <c r="BX4" s="76"/>
      <c r="BY4" s="76"/>
      <c r="BZ4" s="4">
        <v>2</v>
      </c>
      <c r="CA4" s="4">
        <v>2</v>
      </c>
      <c r="CB4" s="20">
        <v>0</v>
      </c>
      <c r="CC4" s="4"/>
      <c r="CD4" s="20"/>
      <c r="CE4" s="20" t="s">
        <v>328</v>
      </c>
      <c r="CF4" s="20"/>
      <c r="CG4" s="20"/>
    </row>
    <row r="5" spans="1:85" x14ac:dyDescent="0.35">
      <c r="A5">
        <v>3</v>
      </c>
      <c r="B5" s="1">
        <v>44880</v>
      </c>
      <c r="C5" t="s">
        <v>70</v>
      </c>
      <c r="D5" s="37" t="s">
        <v>337</v>
      </c>
      <c r="E5" t="s">
        <v>365</v>
      </c>
      <c r="F5" s="1">
        <v>44881</v>
      </c>
      <c r="G5" s="2">
        <v>0.71111111111111114</v>
      </c>
      <c r="H5" s="2">
        <v>0.72222222222222221</v>
      </c>
      <c r="I5" s="2">
        <f>H5-G5</f>
        <v>1.1111111111111072E-2</v>
      </c>
      <c r="J5" s="4">
        <v>1</v>
      </c>
      <c r="K5" s="4">
        <v>0</v>
      </c>
      <c r="L5">
        <v>36</v>
      </c>
      <c r="M5">
        <v>12</v>
      </c>
      <c r="N5">
        <v>37.700000000000003</v>
      </c>
      <c r="O5" s="5">
        <v>1</v>
      </c>
      <c r="P5" s="5" t="s">
        <v>13</v>
      </c>
      <c r="Q5" s="70" t="s">
        <v>14</v>
      </c>
      <c r="R5" s="5">
        <v>1</v>
      </c>
      <c r="S5" s="4">
        <v>2</v>
      </c>
      <c r="T5" s="4">
        <v>2</v>
      </c>
      <c r="U5" s="4">
        <v>1</v>
      </c>
      <c r="V5" s="4">
        <v>1</v>
      </c>
      <c r="W5" s="4">
        <v>6</v>
      </c>
      <c r="X5">
        <v>2</v>
      </c>
      <c r="AA5" s="5">
        <v>1</v>
      </c>
      <c r="AB5" s="24">
        <v>0.72916666666666663</v>
      </c>
      <c r="AC5" s="24">
        <f t="shared" si="1"/>
        <v>1.8055555555555491E-2</v>
      </c>
      <c r="AD5">
        <v>7043</v>
      </c>
      <c r="AE5" s="73">
        <v>2</v>
      </c>
      <c r="AF5" s="73">
        <v>1</v>
      </c>
      <c r="AG5">
        <v>1804</v>
      </c>
      <c r="AH5" s="73">
        <v>3</v>
      </c>
      <c r="AI5">
        <v>9454</v>
      </c>
      <c r="AJ5" s="73">
        <v>2</v>
      </c>
      <c r="AK5">
        <v>2367</v>
      </c>
      <c r="AL5" s="73">
        <v>3</v>
      </c>
      <c r="AM5" s="78">
        <v>9</v>
      </c>
      <c r="AN5" t="s">
        <v>93</v>
      </c>
      <c r="AO5" s="2">
        <v>0.75694444444444453</v>
      </c>
      <c r="AP5" s="2">
        <f>AO5-G5</f>
        <v>4.5833333333333393E-2</v>
      </c>
      <c r="AQ5">
        <v>4.42</v>
      </c>
      <c r="AR5" s="9"/>
      <c r="AS5" s="9"/>
      <c r="AT5" s="9"/>
      <c r="AU5" s="9"/>
      <c r="AV5" s="47" t="s">
        <v>331</v>
      </c>
      <c r="AW5" s="47"/>
      <c r="AX5" s="4" t="s">
        <v>22</v>
      </c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24">
        <v>0.80208333333333337</v>
      </c>
      <c r="BO5" s="24">
        <f>BN5-G5</f>
        <v>9.0972222222222232E-2</v>
      </c>
      <c r="BP5">
        <v>5851</v>
      </c>
      <c r="BQ5" s="73">
        <v>6</v>
      </c>
      <c r="BR5" s="73">
        <v>3</v>
      </c>
      <c r="BS5">
        <v>6731</v>
      </c>
      <c r="BT5" s="73">
        <v>2</v>
      </c>
      <c r="BU5">
        <v>9997</v>
      </c>
      <c r="BV5" s="73">
        <v>0</v>
      </c>
      <c r="BW5">
        <v>1889</v>
      </c>
      <c r="BX5" s="73">
        <v>1</v>
      </c>
      <c r="BY5" s="78">
        <v>6</v>
      </c>
      <c r="BZ5" s="4"/>
      <c r="CA5" s="4"/>
      <c r="CC5" s="4"/>
      <c r="CF5" t="s">
        <v>244</v>
      </c>
    </row>
    <row r="6" spans="1:85" x14ac:dyDescent="0.35">
      <c r="A6">
        <v>3</v>
      </c>
      <c r="B6" s="1">
        <v>44880</v>
      </c>
      <c r="C6" t="s">
        <v>69</v>
      </c>
      <c r="D6" s="37" t="s">
        <v>338</v>
      </c>
      <c r="E6" t="s">
        <v>365</v>
      </c>
      <c r="F6" s="1">
        <v>44881</v>
      </c>
      <c r="G6" s="2">
        <v>0.71111111111111114</v>
      </c>
      <c r="H6" s="2">
        <v>0.73611111111111116</v>
      </c>
      <c r="I6" s="2">
        <f t="shared" ref="I6:I8" si="2">H6-G6</f>
        <v>2.5000000000000022E-2</v>
      </c>
      <c r="J6" s="4">
        <v>1</v>
      </c>
      <c r="K6" s="4">
        <v>0</v>
      </c>
      <c r="L6">
        <v>48</v>
      </c>
      <c r="M6">
        <v>22</v>
      </c>
      <c r="N6">
        <v>36.5</v>
      </c>
      <c r="O6" s="5">
        <v>1</v>
      </c>
      <c r="P6" s="5" t="s">
        <v>242</v>
      </c>
      <c r="Q6" s="70" t="s">
        <v>14</v>
      </c>
      <c r="R6" s="5">
        <v>2</v>
      </c>
      <c r="S6" s="4">
        <v>1</v>
      </c>
      <c r="T6" s="4">
        <v>1</v>
      </c>
      <c r="U6" s="4">
        <v>2</v>
      </c>
      <c r="V6" s="4">
        <v>2</v>
      </c>
      <c r="W6" s="4">
        <v>6</v>
      </c>
      <c r="X6">
        <v>5</v>
      </c>
      <c r="Y6" t="s">
        <v>243</v>
      </c>
      <c r="AA6" s="5">
        <v>1</v>
      </c>
      <c r="AB6" s="24">
        <v>0.73611111111111116</v>
      </c>
      <c r="AC6" s="24">
        <f t="shared" si="1"/>
        <v>2.5000000000000022E-2</v>
      </c>
      <c r="AD6">
        <v>3544</v>
      </c>
      <c r="AE6" s="73">
        <v>1</v>
      </c>
      <c r="AF6" s="73">
        <v>1</v>
      </c>
      <c r="AG6">
        <v>5962</v>
      </c>
      <c r="AH6" s="73">
        <v>2</v>
      </c>
      <c r="AI6">
        <v>2475</v>
      </c>
      <c r="AJ6" s="73">
        <v>2</v>
      </c>
      <c r="AK6">
        <v>1165</v>
      </c>
      <c r="AL6" s="73">
        <v>1</v>
      </c>
      <c r="AM6" s="78">
        <v>6</v>
      </c>
      <c r="AN6" t="s">
        <v>75</v>
      </c>
      <c r="AO6" s="2">
        <v>0.75694444444444453</v>
      </c>
      <c r="AP6" s="2">
        <f>AO6-G6</f>
        <v>4.5833333333333393E-2</v>
      </c>
      <c r="AQ6">
        <v>6.7</v>
      </c>
      <c r="AR6" s="9"/>
      <c r="AS6" s="9"/>
      <c r="AT6" s="9"/>
      <c r="AU6" s="9">
        <v>1</v>
      </c>
      <c r="AV6" s="47" t="s">
        <v>331</v>
      </c>
      <c r="AW6" s="47"/>
      <c r="AX6" s="4" t="s">
        <v>22</v>
      </c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24">
        <v>0.80972222222222223</v>
      </c>
      <c r="BO6" s="24">
        <f>BN6-G6</f>
        <v>9.8611111111111094E-2</v>
      </c>
      <c r="BP6">
        <v>4114</v>
      </c>
      <c r="BQ6" s="73">
        <v>6</v>
      </c>
      <c r="BR6" s="73">
        <v>3</v>
      </c>
      <c r="BS6">
        <v>7798</v>
      </c>
      <c r="BT6" s="73">
        <v>2</v>
      </c>
      <c r="BU6">
        <v>3598</v>
      </c>
      <c r="BV6" s="73">
        <v>3</v>
      </c>
      <c r="BW6">
        <v>6350</v>
      </c>
      <c r="BX6" s="73">
        <v>1</v>
      </c>
      <c r="BY6" s="78">
        <v>9</v>
      </c>
      <c r="BZ6" s="4"/>
      <c r="CA6" s="4"/>
      <c r="CB6" t="s">
        <v>223</v>
      </c>
      <c r="CC6" s="4"/>
    </row>
    <row r="7" spans="1:85" x14ac:dyDescent="0.35">
      <c r="A7">
        <v>3</v>
      </c>
      <c r="B7" s="1">
        <v>44880</v>
      </c>
      <c r="C7" t="s">
        <v>91</v>
      </c>
      <c r="D7" s="37" t="s">
        <v>339</v>
      </c>
      <c r="E7" t="s">
        <v>365</v>
      </c>
      <c r="F7" s="1">
        <v>44881</v>
      </c>
      <c r="G7" s="2">
        <v>0.71111111111111114</v>
      </c>
      <c r="H7" s="2">
        <v>0.74652777777777779</v>
      </c>
      <c r="I7" s="2">
        <f t="shared" si="2"/>
        <v>3.5416666666666652E-2</v>
      </c>
      <c r="J7" s="4">
        <v>2</v>
      </c>
      <c r="K7" s="4">
        <v>0</v>
      </c>
      <c r="L7">
        <v>36</v>
      </c>
      <c r="M7">
        <v>12</v>
      </c>
      <c r="N7">
        <v>37.1</v>
      </c>
      <c r="O7" s="5">
        <v>1</v>
      </c>
      <c r="P7" s="5" t="s">
        <v>13</v>
      </c>
      <c r="Q7" s="70" t="s">
        <v>14</v>
      </c>
      <c r="R7" s="5">
        <v>1</v>
      </c>
      <c r="S7" s="15">
        <v>1</v>
      </c>
      <c r="T7" s="15">
        <v>2</v>
      </c>
      <c r="U7" s="15">
        <v>2</v>
      </c>
      <c r="V7" s="4">
        <v>1</v>
      </c>
      <c r="W7" s="4">
        <v>6</v>
      </c>
      <c r="X7">
        <v>2</v>
      </c>
      <c r="AA7" s="5">
        <v>1</v>
      </c>
      <c r="AB7" s="24">
        <v>0.74652777777777779</v>
      </c>
      <c r="AC7" s="24">
        <f t="shared" si="1"/>
        <v>3.5416666666666652E-2</v>
      </c>
      <c r="AD7">
        <v>9164</v>
      </c>
      <c r="AE7" s="73">
        <v>4</v>
      </c>
      <c r="AF7" s="73">
        <v>2</v>
      </c>
      <c r="AG7">
        <v>4921</v>
      </c>
      <c r="AH7" s="73">
        <v>2</v>
      </c>
      <c r="AI7">
        <v>6735</v>
      </c>
      <c r="AJ7" s="73">
        <v>1</v>
      </c>
      <c r="AK7">
        <v>9281</v>
      </c>
      <c r="AL7" s="73">
        <v>1</v>
      </c>
      <c r="AM7" s="78">
        <v>6</v>
      </c>
      <c r="AN7" t="s">
        <v>73</v>
      </c>
      <c r="AO7" s="2">
        <v>0.75694444444444453</v>
      </c>
      <c r="AP7" s="2">
        <f>AO7-G7</f>
        <v>4.5833333333333393E-2</v>
      </c>
      <c r="AQ7">
        <v>4.6500000000000004</v>
      </c>
      <c r="AR7" s="9">
        <v>1</v>
      </c>
      <c r="AS7" s="9">
        <v>3</v>
      </c>
      <c r="AT7" s="9"/>
      <c r="AU7" s="9">
        <v>4</v>
      </c>
      <c r="AV7" s="2">
        <v>0.80208333333333337</v>
      </c>
      <c r="AW7" s="2">
        <f>AV7-G7</f>
        <v>9.0972222222222232E-2</v>
      </c>
      <c r="AX7" s="4" t="s">
        <v>21</v>
      </c>
      <c r="AY7">
        <v>40</v>
      </c>
      <c r="AZ7">
        <v>12</v>
      </c>
      <c r="BB7" s="5">
        <v>1</v>
      </c>
      <c r="BC7" s="5" t="s">
        <v>13</v>
      </c>
      <c r="BD7" s="5" t="s">
        <v>14</v>
      </c>
      <c r="BE7" s="5">
        <v>1</v>
      </c>
      <c r="BF7" s="15">
        <v>2</v>
      </c>
      <c r="BG7" s="15">
        <v>2</v>
      </c>
      <c r="BH7" s="15">
        <v>2</v>
      </c>
      <c r="BI7" s="15">
        <v>2</v>
      </c>
      <c r="BJ7" s="15">
        <v>8</v>
      </c>
      <c r="BK7">
        <v>5</v>
      </c>
      <c r="BM7" s="5">
        <v>1</v>
      </c>
      <c r="BN7" s="24">
        <v>0.80972222222222223</v>
      </c>
      <c r="BO7" s="24">
        <f>BN7-G7</f>
        <v>9.8611111111111094E-2</v>
      </c>
      <c r="BP7">
        <v>8309</v>
      </c>
      <c r="BQ7" s="73">
        <v>3</v>
      </c>
      <c r="BR7" s="73">
        <v>2</v>
      </c>
      <c r="BS7">
        <v>5161</v>
      </c>
      <c r="BT7" s="73">
        <v>2</v>
      </c>
      <c r="BU7">
        <v>5758</v>
      </c>
      <c r="BV7" s="73">
        <v>2</v>
      </c>
      <c r="BW7">
        <v>4356</v>
      </c>
      <c r="BX7" s="73">
        <v>1</v>
      </c>
      <c r="BY7" s="78">
        <v>7</v>
      </c>
      <c r="BZ7" s="4">
        <v>2</v>
      </c>
      <c r="CA7" s="4">
        <v>3</v>
      </c>
      <c r="CC7" s="4">
        <v>4</v>
      </c>
      <c r="CF7" t="s">
        <v>244</v>
      </c>
    </row>
    <row r="8" spans="1:85" x14ac:dyDescent="0.35">
      <c r="A8">
        <v>3</v>
      </c>
      <c r="B8" s="1">
        <v>44880</v>
      </c>
      <c r="C8" t="s">
        <v>89</v>
      </c>
      <c r="D8" s="37" t="s">
        <v>340</v>
      </c>
      <c r="E8" t="s">
        <v>365</v>
      </c>
      <c r="F8" s="1">
        <v>44881</v>
      </c>
      <c r="G8" s="2">
        <v>0.71111111111111114</v>
      </c>
      <c r="H8" s="2">
        <v>0.72222222222222221</v>
      </c>
      <c r="I8" s="2">
        <f t="shared" si="2"/>
        <v>1.1111111111111072E-2</v>
      </c>
      <c r="J8" s="4">
        <v>1</v>
      </c>
      <c r="K8" s="4">
        <v>0</v>
      </c>
      <c r="L8">
        <v>47</v>
      </c>
      <c r="M8">
        <v>20</v>
      </c>
      <c r="N8">
        <v>38.1</v>
      </c>
      <c r="O8" s="5">
        <v>1</v>
      </c>
      <c r="P8" s="5" t="s">
        <v>13</v>
      </c>
      <c r="Q8" s="70" t="s">
        <v>14</v>
      </c>
      <c r="R8" s="5">
        <v>1</v>
      </c>
      <c r="S8" s="15">
        <v>2</v>
      </c>
      <c r="T8" s="15">
        <v>2</v>
      </c>
      <c r="U8" s="15">
        <v>2</v>
      </c>
      <c r="V8" s="4">
        <v>1</v>
      </c>
      <c r="W8" s="4">
        <v>7</v>
      </c>
      <c r="X8">
        <v>3</v>
      </c>
      <c r="Y8" t="s">
        <v>131</v>
      </c>
      <c r="Z8" t="s">
        <v>132</v>
      </c>
      <c r="AA8" s="5">
        <v>2</v>
      </c>
      <c r="AB8" s="24">
        <v>0.72222222222222221</v>
      </c>
      <c r="AC8" s="24">
        <f t="shared" si="1"/>
        <v>1.1111111111111072E-2</v>
      </c>
      <c r="AD8">
        <v>4139</v>
      </c>
      <c r="AE8" s="73">
        <v>4</v>
      </c>
      <c r="AF8" s="73">
        <v>2</v>
      </c>
      <c r="AG8">
        <v>5436</v>
      </c>
      <c r="AH8" s="73">
        <v>3</v>
      </c>
      <c r="AI8">
        <v>1132</v>
      </c>
      <c r="AJ8" s="73">
        <v>3</v>
      </c>
      <c r="AK8">
        <v>9982</v>
      </c>
      <c r="AL8" s="73">
        <v>3</v>
      </c>
      <c r="AM8" s="78">
        <v>11</v>
      </c>
      <c r="AN8" t="s">
        <v>74</v>
      </c>
      <c r="AO8" s="2">
        <v>0.75694444444444453</v>
      </c>
      <c r="AP8" s="2">
        <f>AO8-G8</f>
        <v>4.5833333333333393E-2</v>
      </c>
      <c r="AQ8">
        <v>10.28</v>
      </c>
      <c r="AR8" s="9">
        <v>1</v>
      </c>
      <c r="AS8" s="9">
        <v>1</v>
      </c>
      <c r="AT8" s="9"/>
      <c r="AU8" s="9">
        <v>2</v>
      </c>
      <c r="AV8" s="2">
        <v>0.80208333333333337</v>
      </c>
      <c r="AW8" s="2">
        <f>AV8-G8</f>
        <v>9.0972222222222232E-2</v>
      </c>
      <c r="AX8" s="4" t="s">
        <v>22</v>
      </c>
      <c r="AY8">
        <v>44</v>
      </c>
      <c r="AZ8">
        <v>16</v>
      </c>
      <c r="BA8">
        <v>37.700000000000003</v>
      </c>
      <c r="BB8" s="5">
        <v>1</v>
      </c>
      <c r="BC8" s="5" t="s">
        <v>13</v>
      </c>
      <c r="BD8" s="5" t="s">
        <v>14</v>
      </c>
      <c r="BE8" s="5">
        <v>1</v>
      </c>
      <c r="BF8" s="15">
        <v>2</v>
      </c>
      <c r="BG8" s="15">
        <v>2</v>
      </c>
      <c r="BH8" s="15">
        <v>2</v>
      </c>
      <c r="BI8" s="15">
        <v>2</v>
      </c>
      <c r="BJ8" s="15">
        <v>8</v>
      </c>
      <c r="BK8">
        <v>6</v>
      </c>
      <c r="BM8" s="5">
        <v>1</v>
      </c>
      <c r="BN8" s="24">
        <v>0.79861111111111116</v>
      </c>
      <c r="BO8" s="24">
        <f>BN8-G8</f>
        <v>8.7500000000000022E-2</v>
      </c>
      <c r="BP8">
        <v>4242</v>
      </c>
      <c r="BQ8" s="73">
        <v>2</v>
      </c>
      <c r="BR8" s="73">
        <v>1</v>
      </c>
      <c r="BS8">
        <v>7845</v>
      </c>
      <c r="BT8" s="73">
        <v>2</v>
      </c>
      <c r="BU8">
        <v>9471</v>
      </c>
      <c r="BV8" s="73">
        <v>2</v>
      </c>
      <c r="BW8">
        <v>6460</v>
      </c>
      <c r="BX8" s="73">
        <v>1</v>
      </c>
      <c r="BY8" s="78">
        <v>6</v>
      </c>
      <c r="BZ8" s="4">
        <v>2</v>
      </c>
      <c r="CA8" s="4">
        <v>3</v>
      </c>
      <c r="CC8" s="4">
        <v>2</v>
      </c>
    </row>
    <row r="9" spans="1:85" x14ac:dyDescent="0.35">
      <c r="A9" s="20">
        <v>4</v>
      </c>
      <c r="B9" s="27">
        <v>44888</v>
      </c>
      <c r="C9" s="20" t="s">
        <v>87</v>
      </c>
      <c r="D9" s="38" t="s">
        <v>341</v>
      </c>
      <c r="E9" s="20" t="s">
        <v>365</v>
      </c>
      <c r="F9" s="27">
        <v>44888</v>
      </c>
      <c r="G9" s="26">
        <v>0.6875</v>
      </c>
      <c r="H9" s="26">
        <v>0.69444444444444453</v>
      </c>
      <c r="I9" s="26">
        <f>H9-G9</f>
        <v>6.9444444444445308E-3</v>
      </c>
      <c r="J9" s="4">
        <v>1</v>
      </c>
      <c r="K9" s="4">
        <v>0</v>
      </c>
      <c r="L9" s="20">
        <v>42</v>
      </c>
      <c r="M9" s="20">
        <v>14</v>
      </c>
      <c r="N9" s="20">
        <v>36.700000000000003</v>
      </c>
      <c r="O9" s="5">
        <v>1</v>
      </c>
      <c r="P9" s="5" t="s">
        <v>13</v>
      </c>
      <c r="Q9" s="70" t="s">
        <v>14</v>
      </c>
      <c r="R9" s="5">
        <v>1</v>
      </c>
      <c r="S9" s="15">
        <v>2</v>
      </c>
      <c r="T9" s="15">
        <v>1</v>
      </c>
      <c r="U9" s="15">
        <v>1</v>
      </c>
      <c r="V9" s="4">
        <v>1</v>
      </c>
      <c r="W9" s="4">
        <v>5</v>
      </c>
      <c r="X9" s="20">
        <v>2</v>
      </c>
      <c r="Y9" s="20"/>
      <c r="Z9" s="20"/>
      <c r="AA9" s="5">
        <v>1</v>
      </c>
      <c r="AB9" s="24">
        <v>0.69444444444444453</v>
      </c>
      <c r="AC9" s="24">
        <f t="shared" si="1"/>
        <v>6.9444444444445308E-3</v>
      </c>
      <c r="AD9" s="20">
        <v>3175</v>
      </c>
      <c r="AE9" s="73">
        <v>5</v>
      </c>
      <c r="AF9" s="73">
        <v>3</v>
      </c>
      <c r="AG9" s="20">
        <v>5983</v>
      </c>
      <c r="AH9" s="73">
        <v>1</v>
      </c>
      <c r="AI9" s="20">
        <v>5614</v>
      </c>
      <c r="AJ9" s="73">
        <v>1</v>
      </c>
      <c r="AK9" s="20">
        <v>6770</v>
      </c>
      <c r="AL9" s="73">
        <v>1</v>
      </c>
      <c r="AM9" s="78">
        <v>6</v>
      </c>
      <c r="AN9" s="20" t="s">
        <v>99</v>
      </c>
      <c r="AO9" s="26">
        <v>0.73263888888888884</v>
      </c>
      <c r="AP9" s="26">
        <f>AO9-G9</f>
        <v>4.513888888888884E-2</v>
      </c>
      <c r="AQ9" s="20">
        <v>22.73</v>
      </c>
      <c r="AR9" s="9">
        <v>1</v>
      </c>
      <c r="AS9" s="9">
        <v>3</v>
      </c>
      <c r="AT9" s="9">
        <v>1</v>
      </c>
      <c r="AU9" s="9">
        <v>4</v>
      </c>
      <c r="AV9" s="26">
        <v>0.77430555555555547</v>
      </c>
      <c r="AW9" s="26">
        <f>AV9-G9</f>
        <v>8.6805555555555469E-2</v>
      </c>
      <c r="AX9" s="4" t="s">
        <v>21</v>
      </c>
      <c r="AY9" s="20">
        <v>34</v>
      </c>
      <c r="AZ9" s="20">
        <v>10</v>
      </c>
      <c r="BA9" s="20">
        <v>36.799999999999997</v>
      </c>
      <c r="BB9" s="5">
        <v>2</v>
      </c>
      <c r="BC9" s="5" t="s">
        <v>13</v>
      </c>
      <c r="BD9" s="5" t="s">
        <v>14</v>
      </c>
      <c r="BE9" s="5">
        <v>1</v>
      </c>
      <c r="BF9" s="15">
        <v>2</v>
      </c>
      <c r="BG9" s="15">
        <v>2</v>
      </c>
      <c r="BH9" s="15">
        <v>2</v>
      </c>
      <c r="BI9" s="15">
        <v>1</v>
      </c>
      <c r="BJ9" s="15">
        <v>7</v>
      </c>
      <c r="BK9" s="20">
        <v>3</v>
      </c>
      <c r="BL9" s="20" t="s">
        <v>130</v>
      </c>
      <c r="BM9" s="5">
        <v>2</v>
      </c>
      <c r="BN9" s="24">
        <v>0.78125</v>
      </c>
      <c r="BO9" s="24">
        <f>BN9-G9</f>
        <v>9.375E-2</v>
      </c>
      <c r="BP9" s="20">
        <v>6628</v>
      </c>
      <c r="BQ9" s="73">
        <v>4</v>
      </c>
      <c r="BR9" s="73">
        <v>2</v>
      </c>
      <c r="BS9" s="20">
        <v>6561</v>
      </c>
      <c r="BT9" s="73">
        <v>2</v>
      </c>
      <c r="BU9" s="20">
        <v>5407</v>
      </c>
      <c r="BV9" s="73">
        <v>1</v>
      </c>
      <c r="BW9" s="20">
        <v>3645</v>
      </c>
      <c r="BX9" s="73">
        <v>2</v>
      </c>
      <c r="BY9" s="78">
        <v>7</v>
      </c>
      <c r="BZ9" s="4">
        <v>2</v>
      </c>
      <c r="CA9" s="4">
        <v>1</v>
      </c>
      <c r="CB9" s="20">
        <v>1</v>
      </c>
      <c r="CC9" s="4">
        <v>4</v>
      </c>
      <c r="CD9" s="20" t="s">
        <v>329</v>
      </c>
      <c r="CE9" s="20"/>
      <c r="CF9" s="20"/>
      <c r="CG9" s="20"/>
    </row>
    <row r="10" spans="1:85" x14ac:dyDescent="0.35">
      <c r="A10" s="20">
        <v>4</v>
      </c>
      <c r="B10" s="27">
        <v>44888</v>
      </c>
      <c r="C10" s="20" t="s">
        <v>71</v>
      </c>
      <c r="D10" s="38" t="s">
        <v>342</v>
      </c>
      <c r="E10" s="20" t="s">
        <v>365</v>
      </c>
      <c r="F10" s="27">
        <v>44888</v>
      </c>
      <c r="G10" s="26">
        <v>0.6875</v>
      </c>
      <c r="H10" s="26">
        <v>0.71527777777777779</v>
      </c>
      <c r="I10" s="26">
        <f t="shared" ref="I10:I11" si="3">H10-G10</f>
        <v>2.777777777777779E-2</v>
      </c>
      <c r="J10" s="4">
        <v>1</v>
      </c>
      <c r="K10" s="4">
        <v>0</v>
      </c>
      <c r="L10" s="20">
        <v>48</v>
      </c>
      <c r="M10" s="20">
        <v>18</v>
      </c>
      <c r="N10" s="20">
        <v>37.9</v>
      </c>
      <c r="O10" s="5">
        <v>1</v>
      </c>
      <c r="P10" s="5" t="s">
        <v>13</v>
      </c>
      <c r="Q10" s="70" t="s">
        <v>14</v>
      </c>
      <c r="R10" s="5">
        <v>1</v>
      </c>
      <c r="S10" s="15">
        <v>1</v>
      </c>
      <c r="T10" s="15">
        <v>1</v>
      </c>
      <c r="U10" s="15">
        <v>1</v>
      </c>
      <c r="V10" s="4">
        <v>1</v>
      </c>
      <c r="W10" s="4">
        <v>4</v>
      </c>
      <c r="X10" s="20">
        <v>1</v>
      </c>
      <c r="Y10" s="20"/>
      <c r="Z10" s="20"/>
      <c r="AA10" s="5">
        <v>1</v>
      </c>
      <c r="AB10" s="24">
        <v>0.7104166666666667</v>
      </c>
      <c r="AC10" s="24">
        <f t="shared" si="1"/>
        <v>2.2916666666666696E-2</v>
      </c>
      <c r="AD10" s="20">
        <v>6445</v>
      </c>
      <c r="AE10" s="73">
        <v>1</v>
      </c>
      <c r="AF10" s="73">
        <v>1</v>
      </c>
      <c r="AG10" s="20">
        <v>9768</v>
      </c>
      <c r="AH10" s="73">
        <v>1</v>
      </c>
      <c r="AI10" s="20">
        <v>4834</v>
      </c>
      <c r="AJ10" s="73">
        <v>1</v>
      </c>
      <c r="AK10" s="20">
        <v>6606</v>
      </c>
      <c r="AL10" s="73">
        <v>1</v>
      </c>
      <c r="AM10" s="78">
        <v>4</v>
      </c>
      <c r="AN10" s="20" t="s">
        <v>98</v>
      </c>
      <c r="AO10" s="26">
        <v>0.71527777777777779</v>
      </c>
      <c r="AP10" s="26">
        <f>AO10-G10</f>
        <v>2.777777777777779E-2</v>
      </c>
      <c r="AQ10" s="20">
        <v>3.57</v>
      </c>
      <c r="AR10" s="9">
        <v>1</v>
      </c>
      <c r="AS10" s="9">
        <v>1</v>
      </c>
      <c r="AT10" s="9"/>
      <c r="AU10" s="9"/>
      <c r="AV10" s="26">
        <v>0.80208333333333337</v>
      </c>
      <c r="AW10" s="26">
        <f>AV10-G10</f>
        <v>0.11458333333333337</v>
      </c>
      <c r="AX10" s="4" t="s">
        <v>21</v>
      </c>
      <c r="AY10" s="20">
        <v>44</v>
      </c>
      <c r="AZ10" s="20">
        <v>12</v>
      </c>
      <c r="BA10" s="20">
        <v>37.700000000000003</v>
      </c>
      <c r="BB10" s="5">
        <v>1</v>
      </c>
      <c r="BC10" s="5" t="s">
        <v>13</v>
      </c>
      <c r="BD10" s="5" t="s">
        <v>14</v>
      </c>
      <c r="BE10" s="5">
        <v>1</v>
      </c>
      <c r="BF10" s="15">
        <v>1</v>
      </c>
      <c r="BG10" s="15">
        <v>2</v>
      </c>
      <c r="BH10" s="15">
        <v>2</v>
      </c>
      <c r="BI10" s="15">
        <v>1</v>
      </c>
      <c r="BJ10" s="15">
        <v>6</v>
      </c>
      <c r="BK10" s="20">
        <v>1</v>
      </c>
      <c r="BL10" s="20"/>
      <c r="BM10" s="5">
        <v>1</v>
      </c>
      <c r="BN10" s="24">
        <v>0.79166666666666663</v>
      </c>
      <c r="BO10" s="24">
        <f>BN10-G10</f>
        <v>0.10416666666666663</v>
      </c>
      <c r="BP10" s="20">
        <v>7976</v>
      </c>
      <c r="BQ10" s="73">
        <v>4</v>
      </c>
      <c r="BR10" s="73">
        <v>2</v>
      </c>
      <c r="BS10" s="20">
        <v>5284</v>
      </c>
      <c r="BT10" s="73">
        <v>1</v>
      </c>
      <c r="BU10" s="20">
        <v>1857</v>
      </c>
      <c r="BV10" s="73">
        <v>1</v>
      </c>
      <c r="BW10" s="20">
        <v>6929</v>
      </c>
      <c r="BX10" s="73">
        <v>2</v>
      </c>
      <c r="BY10" s="78">
        <v>6</v>
      </c>
      <c r="BZ10" s="4">
        <v>2</v>
      </c>
      <c r="CA10" s="4">
        <v>1</v>
      </c>
      <c r="CB10" s="20"/>
      <c r="CC10" s="4"/>
      <c r="CD10" s="20" t="s">
        <v>128</v>
      </c>
      <c r="CE10" s="20"/>
      <c r="CF10" s="20"/>
      <c r="CG10" s="20"/>
    </row>
    <row r="11" spans="1:85" x14ac:dyDescent="0.35">
      <c r="A11" s="20">
        <v>4</v>
      </c>
      <c r="B11" s="27">
        <v>44888</v>
      </c>
      <c r="C11" s="20" t="s">
        <v>85</v>
      </c>
      <c r="D11" s="38" t="s">
        <v>343</v>
      </c>
      <c r="E11" s="20" t="s">
        <v>365</v>
      </c>
      <c r="F11" s="27">
        <v>44888</v>
      </c>
      <c r="G11" s="26">
        <v>0.6875</v>
      </c>
      <c r="H11" s="26">
        <v>0.71875</v>
      </c>
      <c r="I11" s="26">
        <f t="shared" si="3"/>
        <v>3.125E-2</v>
      </c>
      <c r="J11" s="4">
        <v>1</v>
      </c>
      <c r="K11" s="4">
        <v>0</v>
      </c>
      <c r="L11" s="20">
        <v>40</v>
      </c>
      <c r="M11" s="20">
        <v>24</v>
      </c>
      <c r="N11" s="20">
        <v>37.4</v>
      </c>
      <c r="O11" s="5">
        <v>2</v>
      </c>
      <c r="P11" s="5" t="s">
        <v>13</v>
      </c>
      <c r="Q11" s="70" t="s">
        <v>14</v>
      </c>
      <c r="R11" s="5">
        <v>1</v>
      </c>
      <c r="S11" s="4">
        <v>2</v>
      </c>
      <c r="T11" s="4">
        <v>2</v>
      </c>
      <c r="U11" s="4">
        <v>2</v>
      </c>
      <c r="V11" s="4">
        <v>1</v>
      </c>
      <c r="W11" s="4">
        <v>7</v>
      </c>
      <c r="X11" s="20">
        <v>4</v>
      </c>
      <c r="Y11" s="20" t="s">
        <v>124</v>
      </c>
      <c r="Z11" s="20"/>
      <c r="AA11" s="5">
        <v>2</v>
      </c>
      <c r="AB11" s="24">
        <v>0.69097222222222221</v>
      </c>
      <c r="AC11" s="24">
        <f t="shared" si="1"/>
        <v>3.4722222222222099E-3</v>
      </c>
      <c r="AD11" s="20">
        <v>5994</v>
      </c>
      <c r="AE11" s="73">
        <v>3</v>
      </c>
      <c r="AF11" s="73">
        <v>2</v>
      </c>
      <c r="AG11" s="20">
        <v>1934</v>
      </c>
      <c r="AH11" s="73">
        <v>3</v>
      </c>
      <c r="AI11" s="20">
        <v>8688</v>
      </c>
      <c r="AJ11" s="73">
        <v>2</v>
      </c>
      <c r="AK11" s="20">
        <v>9180</v>
      </c>
      <c r="AL11" s="73">
        <v>1</v>
      </c>
      <c r="AM11" s="78">
        <v>8</v>
      </c>
      <c r="AN11" s="20" t="s">
        <v>100</v>
      </c>
      <c r="AO11" s="26">
        <v>0.73402777777777783</v>
      </c>
      <c r="AP11" s="26">
        <f>AO11-G11</f>
        <v>4.6527777777777835E-2</v>
      </c>
      <c r="AQ11" s="20">
        <v>4.4800000000000004</v>
      </c>
      <c r="AR11" s="9">
        <v>2</v>
      </c>
      <c r="AS11" s="9">
        <v>3</v>
      </c>
      <c r="AT11" s="9">
        <v>1</v>
      </c>
      <c r="AU11" s="9">
        <v>1</v>
      </c>
      <c r="AV11" s="26">
        <v>0.76041666666666663</v>
      </c>
      <c r="AW11" s="26">
        <f>AV11-G11</f>
        <v>7.291666666666663E-2</v>
      </c>
      <c r="AX11" s="4" t="s">
        <v>22</v>
      </c>
      <c r="AY11" s="20">
        <v>32</v>
      </c>
      <c r="AZ11" s="20">
        <v>16</v>
      </c>
      <c r="BA11" s="20">
        <v>38</v>
      </c>
      <c r="BB11" s="5">
        <v>2</v>
      </c>
      <c r="BC11" s="5" t="s">
        <v>13</v>
      </c>
      <c r="BD11" s="5" t="s">
        <v>14</v>
      </c>
      <c r="BE11" s="5">
        <v>1</v>
      </c>
      <c r="BF11" s="15">
        <v>2</v>
      </c>
      <c r="BG11" s="15">
        <v>2</v>
      </c>
      <c r="BH11" s="15">
        <v>2</v>
      </c>
      <c r="BI11" s="15">
        <v>2</v>
      </c>
      <c r="BJ11" s="15">
        <v>8</v>
      </c>
      <c r="BK11" s="20">
        <v>8</v>
      </c>
      <c r="BL11" s="20" t="s">
        <v>238</v>
      </c>
      <c r="BM11" s="5">
        <v>2</v>
      </c>
      <c r="BN11" s="24">
        <v>0.76388888888888884</v>
      </c>
      <c r="BO11" s="24">
        <f>BN11-G11</f>
        <v>7.638888888888884E-2</v>
      </c>
      <c r="BP11" s="20">
        <v>5049</v>
      </c>
      <c r="BQ11" s="73">
        <v>4</v>
      </c>
      <c r="BR11" s="73">
        <v>2</v>
      </c>
      <c r="BS11" s="20">
        <v>1948</v>
      </c>
      <c r="BT11" s="73">
        <v>3</v>
      </c>
      <c r="BU11" s="20">
        <v>3870</v>
      </c>
      <c r="BV11" s="73">
        <v>3</v>
      </c>
      <c r="BW11" s="20">
        <v>4384</v>
      </c>
      <c r="BX11" s="73">
        <v>2</v>
      </c>
      <c r="BY11" s="78">
        <v>10</v>
      </c>
      <c r="BZ11" s="4">
        <v>2</v>
      </c>
      <c r="CA11" s="4">
        <v>1</v>
      </c>
      <c r="CB11" s="20">
        <v>1</v>
      </c>
      <c r="CC11" s="4">
        <v>1</v>
      </c>
      <c r="CD11" s="20">
        <v>0.7</v>
      </c>
      <c r="CE11" s="20"/>
      <c r="CF11" s="20" t="s">
        <v>330</v>
      </c>
      <c r="CG11" s="20"/>
    </row>
    <row r="12" spans="1:85" x14ac:dyDescent="0.35">
      <c r="A12">
        <v>5</v>
      </c>
      <c r="B12" s="1">
        <v>44895</v>
      </c>
      <c r="C12" t="s">
        <v>83</v>
      </c>
      <c r="D12" s="37" t="s">
        <v>344</v>
      </c>
      <c r="E12" t="s">
        <v>114</v>
      </c>
      <c r="F12" s="1">
        <v>44895</v>
      </c>
      <c r="G12" s="2">
        <v>0.69791666666666663</v>
      </c>
      <c r="H12" s="2">
        <v>0.71875</v>
      </c>
      <c r="I12" s="2">
        <f>H12-G12</f>
        <v>2.083333333333337E-2</v>
      </c>
      <c r="J12" s="4">
        <v>1</v>
      </c>
      <c r="K12" s="4">
        <v>0</v>
      </c>
      <c r="L12">
        <v>32</v>
      </c>
      <c r="M12">
        <v>22</v>
      </c>
      <c r="N12">
        <v>37.6</v>
      </c>
      <c r="O12" s="5">
        <v>1</v>
      </c>
      <c r="P12" s="5" t="s">
        <v>13</v>
      </c>
      <c r="Q12" s="70" t="s">
        <v>14</v>
      </c>
      <c r="R12" s="5">
        <v>1</v>
      </c>
      <c r="S12" s="4">
        <v>2</v>
      </c>
      <c r="T12" s="4">
        <v>2</v>
      </c>
      <c r="U12" s="4">
        <v>2</v>
      </c>
      <c r="V12" s="4">
        <v>1</v>
      </c>
      <c r="W12" s="4">
        <v>7</v>
      </c>
      <c r="X12">
        <v>4</v>
      </c>
      <c r="AA12" s="5">
        <v>1</v>
      </c>
      <c r="AB12" s="24">
        <v>0.71944444444444444</v>
      </c>
      <c r="AC12" s="24">
        <f t="shared" si="1"/>
        <v>2.1527777777777812E-2</v>
      </c>
      <c r="AD12">
        <v>4202</v>
      </c>
      <c r="AE12" s="73">
        <v>2</v>
      </c>
      <c r="AF12" s="73">
        <v>2</v>
      </c>
      <c r="AG12">
        <v>7646</v>
      </c>
      <c r="AH12" s="73">
        <v>2</v>
      </c>
      <c r="AI12">
        <v>1859</v>
      </c>
      <c r="AJ12" s="73">
        <v>2</v>
      </c>
      <c r="AK12">
        <v>1345</v>
      </c>
      <c r="AL12" s="73">
        <v>3</v>
      </c>
      <c r="AM12" s="78">
        <v>9</v>
      </c>
      <c r="AN12" t="s">
        <v>106</v>
      </c>
      <c r="AO12" s="2">
        <v>0.73611111111111116</v>
      </c>
      <c r="AP12" s="2">
        <f>AO12-G12</f>
        <v>3.8194444444444531E-2</v>
      </c>
      <c r="AQ12">
        <v>4.1900000000000004</v>
      </c>
      <c r="AR12" s="9">
        <v>1</v>
      </c>
      <c r="AS12" s="9">
        <v>1</v>
      </c>
      <c r="AT12" s="9">
        <v>1</v>
      </c>
      <c r="AU12" s="9">
        <v>3</v>
      </c>
      <c r="AV12" s="2">
        <v>0.76041666666666663</v>
      </c>
      <c r="AW12" s="2">
        <f>AV12-G12</f>
        <v>6.25E-2</v>
      </c>
      <c r="AX12" s="4" t="s">
        <v>22</v>
      </c>
      <c r="AY12">
        <v>24</v>
      </c>
      <c r="AZ12">
        <v>16</v>
      </c>
      <c r="BA12">
        <v>37.799999999999997</v>
      </c>
      <c r="BB12" s="5">
        <v>1</v>
      </c>
      <c r="BC12" s="5" t="s">
        <v>13</v>
      </c>
      <c r="BD12" s="5" t="s">
        <v>14</v>
      </c>
      <c r="BE12" s="5">
        <v>1</v>
      </c>
      <c r="BF12" s="4">
        <v>2</v>
      </c>
      <c r="BG12" s="4">
        <v>3</v>
      </c>
      <c r="BH12" s="4">
        <v>3</v>
      </c>
      <c r="BI12" s="4">
        <v>1</v>
      </c>
      <c r="BJ12" s="4">
        <v>9</v>
      </c>
      <c r="BK12">
        <v>2</v>
      </c>
      <c r="BM12" s="5">
        <v>1</v>
      </c>
      <c r="BN12" s="24">
        <v>0.79513888888888884</v>
      </c>
      <c r="BO12" s="24">
        <f>BN12-G12</f>
        <v>9.722222222222221E-2</v>
      </c>
      <c r="BP12">
        <v>3381</v>
      </c>
      <c r="BQ12" s="73">
        <v>4</v>
      </c>
      <c r="BR12" s="73">
        <v>2</v>
      </c>
      <c r="BS12">
        <v>3516</v>
      </c>
      <c r="BT12" s="73">
        <v>2</v>
      </c>
      <c r="BU12">
        <v>4553</v>
      </c>
      <c r="BV12" s="73">
        <v>1</v>
      </c>
      <c r="BW12">
        <v>3321</v>
      </c>
      <c r="BX12" s="73">
        <v>3</v>
      </c>
      <c r="BY12" s="78">
        <v>8</v>
      </c>
      <c r="BZ12" s="4">
        <v>1</v>
      </c>
      <c r="CA12" s="4">
        <v>1</v>
      </c>
      <c r="CB12">
        <v>1</v>
      </c>
      <c r="CC12" s="4">
        <v>3</v>
      </c>
      <c r="CD12">
        <v>1.5</v>
      </c>
    </row>
    <row r="13" spans="1:85" x14ac:dyDescent="0.35">
      <c r="A13">
        <v>5</v>
      </c>
      <c r="B13" s="1">
        <v>44895</v>
      </c>
      <c r="C13" t="s">
        <v>81</v>
      </c>
      <c r="D13" s="37" t="s">
        <v>345</v>
      </c>
      <c r="E13" t="s">
        <v>365</v>
      </c>
      <c r="F13" s="1">
        <v>44895</v>
      </c>
      <c r="G13" s="2">
        <v>0.69791666666666663</v>
      </c>
      <c r="H13" s="2">
        <v>0.72361111111111109</v>
      </c>
      <c r="I13" s="2">
        <f>H13-G13</f>
        <v>2.5694444444444464E-2</v>
      </c>
      <c r="J13" s="4">
        <v>1</v>
      </c>
      <c r="K13" s="4">
        <v>0</v>
      </c>
      <c r="L13">
        <v>36</v>
      </c>
      <c r="M13">
        <v>20</v>
      </c>
      <c r="N13">
        <v>37.799999999999997</v>
      </c>
      <c r="O13" s="5">
        <v>1</v>
      </c>
      <c r="P13" s="5" t="s">
        <v>13</v>
      </c>
      <c r="Q13" s="70" t="s">
        <v>14</v>
      </c>
      <c r="R13" s="5">
        <v>1</v>
      </c>
      <c r="S13" s="15">
        <v>1</v>
      </c>
      <c r="T13" s="15">
        <v>2</v>
      </c>
      <c r="U13" s="15">
        <v>1</v>
      </c>
      <c r="V13" s="4">
        <v>1</v>
      </c>
      <c r="W13" s="4">
        <v>5</v>
      </c>
      <c r="X13">
        <v>3</v>
      </c>
      <c r="Z13" t="s">
        <v>122</v>
      </c>
      <c r="AA13" s="5">
        <v>2</v>
      </c>
      <c r="AB13" s="24">
        <v>0.71319444444444446</v>
      </c>
      <c r="AC13" s="24">
        <f t="shared" si="1"/>
        <v>1.5277777777777835E-2</v>
      </c>
      <c r="AD13">
        <v>3476</v>
      </c>
      <c r="AE13" s="73">
        <v>0</v>
      </c>
      <c r="AF13" s="73">
        <v>0</v>
      </c>
      <c r="AG13">
        <v>5549</v>
      </c>
      <c r="AH13" s="73">
        <v>1</v>
      </c>
      <c r="AI13">
        <v>6932</v>
      </c>
      <c r="AJ13" s="73">
        <v>1</v>
      </c>
      <c r="AK13">
        <v>2538</v>
      </c>
      <c r="AL13" s="73">
        <v>2</v>
      </c>
      <c r="AM13" s="78">
        <v>4</v>
      </c>
      <c r="AN13" t="s">
        <v>103</v>
      </c>
      <c r="AO13" s="2">
        <v>0.7416666666666667</v>
      </c>
      <c r="AP13" s="2">
        <f>AO13-G13</f>
        <v>4.3750000000000067E-2</v>
      </c>
      <c r="AQ13">
        <v>6.17</v>
      </c>
      <c r="AR13" s="9">
        <v>1</v>
      </c>
      <c r="AS13" s="9">
        <v>1</v>
      </c>
      <c r="AT13" s="9">
        <v>1</v>
      </c>
      <c r="AU13" s="9">
        <v>5</v>
      </c>
      <c r="AV13" s="2">
        <v>0.77083333333333337</v>
      </c>
      <c r="AW13" s="2">
        <f>AV13-G13</f>
        <v>7.2916666666666741E-2</v>
      </c>
      <c r="AX13" s="4" t="s">
        <v>22</v>
      </c>
      <c r="AY13">
        <v>28</v>
      </c>
      <c r="AZ13">
        <v>16</v>
      </c>
      <c r="BA13">
        <v>37.799999999999997</v>
      </c>
      <c r="BB13" s="5">
        <v>1</v>
      </c>
      <c r="BC13" s="5" t="s">
        <v>13</v>
      </c>
      <c r="BD13" s="5" t="s">
        <v>14</v>
      </c>
      <c r="BE13" s="5">
        <v>1</v>
      </c>
      <c r="BF13" s="15">
        <v>2</v>
      </c>
      <c r="BG13" s="15">
        <v>2</v>
      </c>
      <c r="BH13" s="15">
        <v>2</v>
      </c>
      <c r="BI13" s="15">
        <v>2</v>
      </c>
      <c r="BJ13" s="15">
        <v>8</v>
      </c>
      <c r="BK13">
        <v>6</v>
      </c>
      <c r="BM13" s="5">
        <v>1</v>
      </c>
      <c r="BN13" s="24">
        <v>0.78819444444444453</v>
      </c>
      <c r="BO13" s="24">
        <f>BN13-G13</f>
        <v>9.0277777777777901E-2</v>
      </c>
      <c r="BP13">
        <v>5896</v>
      </c>
      <c r="BQ13" s="73">
        <v>4</v>
      </c>
      <c r="BR13" s="73">
        <v>2</v>
      </c>
      <c r="BS13">
        <v>4281</v>
      </c>
      <c r="BT13" s="73">
        <v>2</v>
      </c>
      <c r="BU13">
        <v>8658</v>
      </c>
      <c r="BV13" s="73">
        <v>1</v>
      </c>
      <c r="BW13">
        <v>7728</v>
      </c>
      <c r="BX13" s="73">
        <v>2</v>
      </c>
      <c r="BY13" s="78">
        <v>7</v>
      </c>
      <c r="BZ13" s="4">
        <v>1</v>
      </c>
      <c r="CA13" s="4">
        <v>1</v>
      </c>
      <c r="CB13">
        <v>1</v>
      </c>
      <c r="CC13" s="4">
        <v>5</v>
      </c>
      <c r="CD13">
        <v>2.2000000000000002</v>
      </c>
    </row>
    <row r="14" spans="1:85" x14ac:dyDescent="0.35">
      <c r="A14">
        <v>5</v>
      </c>
      <c r="B14" s="1">
        <v>44895</v>
      </c>
      <c r="C14" t="s">
        <v>72</v>
      </c>
      <c r="D14" s="37" t="s">
        <v>346</v>
      </c>
      <c r="E14" t="s">
        <v>365</v>
      </c>
      <c r="F14" s="1">
        <v>44895</v>
      </c>
      <c r="G14" s="2">
        <v>0.69791666666666663</v>
      </c>
      <c r="H14" s="2">
        <v>0.71458333333333324</v>
      </c>
      <c r="I14" s="2">
        <f>H14-G14</f>
        <v>1.6666666666666607E-2</v>
      </c>
      <c r="J14" s="4">
        <v>1</v>
      </c>
      <c r="K14" s="4">
        <v>0</v>
      </c>
      <c r="L14">
        <v>32</v>
      </c>
      <c r="M14">
        <v>16</v>
      </c>
      <c r="N14">
        <v>37</v>
      </c>
      <c r="O14" s="5">
        <v>1</v>
      </c>
      <c r="P14" s="5" t="s">
        <v>13</v>
      </c>
      <c r="Q14" s="70" t="s">
        <v>14</v>
      </c>
      <c r="R14" s="5">
        <v>1</v>
      </c>
      <c r="S14" s="4">
        <v>2</v>
      </c>
      <c r="T14" s="4">
        <v>2</v>
      </c>
      <c r="U14" s="4">
        <v>2</v>
      </c>
      <c r="V14" s="4">
        <v>2</v>
      </c>
      <c r="W14" s="4">
        <v>8</v>
      </c>
      <c r="X14">
        <v>7</v>
      </c>
      <c r="AA14" s="5">
        <v>1</v>
      </c>
      <c r="AB14" s="24">
        <v>0.70694444444444438</v>
      </c>
      <c r="AC14" s="24">
        <f t="shared" si="1"/>
        <v>9.0277777777777457E-3</v>
      </c>
      <c r="AD14">
        <v>2245</v>
      </c>
      <c r="AE14" s="73">
        <v>4</v>
      </c>
      <c r="AF14" s="73">
        <v>2</v>
      </c>
      <c r="AG14">
        <v>3752</v>
      </c>
      <c r="AH14" s="73">
        <v>1</v>
      </c>
      <c r="AI14">
        <v>8446</v>
      </c>
      <c r="AJ14" s="73">
        <v>2</v>
      </c>
      <c r="AK14">
        <v>7366</v>
      </c>
      <c r="AL14" s="73">
        <v>3</v>
      </c>
      <c r="AM14" s="78">
        <v>8</v>
      </c>
      <c r="AN14" t="s">
        <v>104</v>
      </c>
      <c r="AO14" s="2">
        <v>0.73958333333333337</v>
      </c>
      <c r="AP14" s="2">
        <f>AO14-G14</f>
        <v>4.1666666666666741E-2</v>
      </c>
      <c r="AQ14">
        <v>5.93</v>
      </c>
      <c r="AR14" s="9">
        <v>1</v>
      </c>
      <c r="AS14" s="9">
        <v>1</v>
      </c>
      <c r="AT14" s="9">
        <v>1</v>
      </c>
      <c r="AU14" s="9">
        <v>3</v>
      </c>
      <c r="AV14" s="2">
        <v>0.77083333333333337</v>
      </c>
      <c r="AW14" s="2">
        <f>AV14-G14</f>
        <v>7.2916666666666741E-2</v>
      </c>
      <c r="AX14" s="4" t="s">
        <v>22</v>
      </c>
      <c r="AY14">
        <v>36</v>
      </c>
      <c r="AZ14">
        <v>16</v>
      </c>
      <c r="BA14">
        <v>37</v>
      </c>
      <c r="BB14" s="5">
        <v>1</v>
      </c>
      <c r="BC14" s="5" t="s">
        <v>13</v>
      </c>
      <c r="BD14" s="5" t="s">
        <v>14</v>
      </c>
      <c r="BE14" s="5">
        <v>1</v>
      </c>
      <c r="BF14" s="15">
        <v>2</v>
      </c>
      <c r="BG14" s="15">
        <v>2</v>
      </c>
      <c r="BH14" s="15">
        <v>2</v>
      </c>
      <c r="BI14" s="15">
        <v>1</v>
      </c>
      <c r="BJ14" s="15">
        <v>7</v>
      </c>
      <c r="BK14">
        <v>4</v>
      </c>
      <c r="BM14" s="5">
        <v>1</v>
      </c>
      <c r="BN14" s="24">
        <v>0.78125</v>
      </c>
      <c r="BO14" s="24">
        <f>BN14-G14</f>
        <v>8.333333333333337E-2</v>
      </c>
      <c r="BP14">
        <v>7124</v>
      </c>
      <c r="BQ14" s="73">
        <v>5</v>
      </c>
      <c r="BR14" s="73">
        <v>3</v>
      </c>
      <c r="BS14">
        <v>6632</v>
      </c>
      <c r="BT14" s="73">
        <v>2</v>
      </c>
      <c r="BU14">
        <v>9833</v>
      </c>
      <c r="BV14" s="73">
        <v>2</v>
      </c>
      <c r="BW14">
        <v>7609</v>
      </c>
      <c r="BX14" s="73">
        <v>3</v>
      </c>
      <c r="BY14" s="78">
        <v>10</v>
      </c>
      <c r="BZ14" s="4">
        <v>1</v>
      </c>
      <c r="CA14" s="4">
        <v>1</v>
      </c>
      <c r="CB14">
        <v>1</v>
      </c>
      <c r="CC14" s="4">
        <v>3</v>
      </c>
      <c r="CD14">
        <v>3.7</v>
      </c>
    </row>
    <row r="15" spans="1:85" x14ac:dyDescent="0.35">
      <c r="A15">
        <v>5</v>
      </c>
      <c r="B15" s="1">
        <v>44895</v>
      </c>
      <c r="C15" t="s">
        <v>78</v>
      </c>
      <c r="D15" s="37" t="s">
        <v>347</v>
      </c>
      <c r="E15" t="s">
        <v>365</v>
      </c>
      <c r="F15" s="1">
        <v>44895</v>
      </c>
      <c r="G15" s="2">
        <v>0.69791666666666663</v>
      </c>
      <c r="H15" s="2">
        <v>0.70624999999999993</v>
      </c>
      <c r="I15" s="2">
        <f>H15-G15</f>
        <v>8.3333333333333037E-3</v>
      </c>
      <c r="J15" s="4">
        <v>1</v>
      </c>
      <c r="K15" s="4">
        <v>0</v>
      </c>
      <c r="L15">
        <v>48</v>
      </c>
      <c r="M15">
        <v>24</v>
      </c>
      <c r="N15">
        <v>37.9</v>
      </c>
      <c r="O15" s="5">
        <v>1</v>
      </c>
      <c r="P15" s="5" t="s">
        <v>13</v>
      </c>
      <c r="Q15" s="70" t="s">
        <v>14</v>
      </c>
      <c r="R15" s="5">
        <v>2</v>
      </c>
      <c r="S15" s="4">
        <v>2</v>
      </c>
      <c r="T15" s="4">
        <v>2</v>
      </c>
      <c r="U15" s="4">
        <v>2</v>
      </c>
      <c r="V15" s="4">
        <v>3</v>
      </c>
      <c r="W15" s="4">
        <v>9</v>
      </c>
      <c r="X15">
        <v>10</v>
      </c>
      <c r="AA15" s="5">
        <v>1</v>
      </c>
      <c r="AB15" s="24">
        <v>0.69930555555555562</v>
      </c>
      <c r="AC15" s="24">
        <f t="shared" si="1"/>
        <v>1.388888888888995E-3</v>
      </c>
      <c r="AD15">
        <v>6855</v>
      </c>
      <c r="AE15" s="73">
        <v>2</v>
      </c>
      <c r="AF15" s="73">
        <v>1</v>
      </c>
      <c r="AG15">
        <v>9819</v>
      </c>
      <c r="AH15" s="73">
        <v>2</v>
      </c>
      <c r="AI15">
        <v>6915</v>
      </c>
      <c r="AJ15" s="73">
        <v>1</v>
      </c>
      <c r="AK15">
        <v>1374</v>
      </c>
      <c r="AL15" s="73">
        <v>3</v>
      </c>
      <c r="AM15" s="78">
        <v>7</v>
      </c>
      <c r="AN15" t="s">
        <v>105</v>
      </c>
      <c r="AO15" s="2">
        <v>0.73819444444444438</v>
      </c>
      <c r="AP15" s="2">
        <f>AO15-G15</f>
        <v>4.0277777777777746E-2</v>
      </c>
      <c r="AQ15">
        <v>5.23</v>
      </c>
      <c r="AR15" s="9">
        <v>1</v>
      </c>
      <c r="AS15" s="9">
        <v>1</v>
      </c>
      <c r="AT15" s="9">
        <v>1</v>
      </c>
      <c r="AU15" s="9">
        <v>5</v>
      </c>
      <c r="AV15" s="2">
        <v>0.77430555555555547</v>
      </c>
      <c r="AW15" s="2">
        <f>AV15-G15</f>
        <v>7.638888888888884E-2</v>
      </c>
      <c r="AX15" s="4" t="s">
        <v>22</v>
      </c>
      <c r="AY15">
        <v>50</v>
      </c>
      <c r="AZ15">
        <v>24</v>
      </c>
      <c r="BA15">
        <v>38.700000000000003</v>
      </c>
      <c r="BB15" s="5">
        <v>1</v>
      </c>
      <c r="BC15" s="5" t="s">
        <v>13</v>
      </c>
      <c r="BD15" s="5" t="s">
        <v>14</v>
      </c>
      <c r="BE15" s="5"/>
      <c r="BF15" s="4">
        <v>2</v>
      </c>
      <c r="BG15" s="4">
        <v>3</v>
      </c>
      <c r="BH15" s="4">
        <v>3</v>
      </c>
      <c r="BI15" s="4">
        <v>2</v>
      </c>
      <c r="BJ15" s="4">
        <v>10</v>
      </c>
      <c r="BK15">
        <v>8</v>
      </c>
      <c r="BM15" s="5">
        <v>1</v>
      </c>
      <c r="BN15" s="24">
        <v>0.76944444444444438</v>
      </c>
      <c r="BO15" s="24">
        <f>BN15-G15</f>
        <v>7.1527777777777746E-2</v>
      </c>
      <c r="BP15">
        <v>2335</v>
      </c>
      <c r="BQ15" s="73">
        <v>2</v>
      </c>
      <c r="BR15" s="73">
        <v>1</v>
      </c>
      <c r="BS15">
        <v>3329</v>
      </c>
      <c r="BT15" s="73">
        <v>2</v>
      </c>
      <c r="BU15">
        <v>1966</v>
      </c>
      <c r="BV15" s="73">
        <v>2</v>
      </c>
      <c r="BW15">
        <v>1441</v>
      </c>
      <c r="BX15" s="73">
        <v>2</v>
      </c>
      <c r="BY15" s="78">
        <v>7</v>
      </c>
      <c r="BZ15" s="4">
        <v>1</v>
      </c>
      <c r="CA15" s="4">
        <v>2</v>
      </c>
      <c r="CB15">
        <v>1</v>
      </c>
      <c r="CC15" s="4">
        <v>5</v>
      </c>
      <c r="CD15">
        <v>1</v>
      </c>
    </row>
    <row r="16" spans="1:85" x14ac:dyDescent="0.35">
      <c r="A16" s="20">
        <v>6</v>
      </c>
      <c r="B16" s="27">
        <v>44976</v>
      </c>
      <c r="C16" s="20" t="s">
        <v>76</v>
      </c>
      <c r="D16" s="38" t="s">
        <v>348</v>
      </c>
      <c r="E16" s="20" t="s">
        <v>365</v>
      </c>
      <c r="F16" s="27">
        <v>44977</v>
      </c>
      <c r="G16" s="26">
        <v>0.70833333333333337</v>
      </c>
      <c r="H16" s="26">
        <v>0.76388888888888884</v>
      </c>
      <c r="I16" s="26">
        <f>H16-G16</f>
        <v>5.5555555555555469E-2</v>
      </c>
      <c r="J16" s="4">
        <v>2</v>
      </c>
      <c r="K16" s="4">
        <v>0</v>
      </c>
      <c r="L16" s="20">
        <v>44</v>
      </c>
      <c r="M16" s="20">
        <v>24</v>
      </c>
      <c r="N16" s="20">
        <v>37.700000000000003</v>
      </c>
      <c r="O16" s="5">
        <v>1</v>
      </c>
      <c r="P16" s="5" t="s">
        <v>13</v>
      </c>
      <c r="Q16" s="70" t="s">
        <v>14</v>
      </c>
      <c r="R16" s="5">
        <v>1</v>
      </c>
      <c r="S16" s="4">
        <v>2</v>
      </c>
      <c r="T16" s="4">
        <v>2</v>
      </c>
      <c r="U16" s="4">
        <v>2</v>
      </c>
      <c r="V16" s="4">
        <v>2</v>
      </c>
      <c r="W16" s="4">
        <v>8</v>
      </c>
      <c r="X16" s="20">
        <v>5</v>
      </c>
      <c r="Y16" s="20"/>
      <c r="Z16" s="20" t="s">
        <v>224</v>
      </c>
      <c r="AA16" s="5">
        <v>1</v>
      </c>
      <c r="AB16" s="24">
        <v>0.75347222222222221</v>
      </c>
      <c r="AC16" s="24">
        <f t="shared" si="1"/>
        <v>4.513888888888884E-2</v>
      </c>
      <c r="AD16" s="20">
        <v>2170</v>
      </c>
      <c r="AE16" s="73">
        <v>0</v>
      </c>
      <c r="AF16" s="73">
        <v>0</v>
      </c>
      <c r="AG16" s="20">
        <v>1205</v>
      </c>
      <c r="AH16" s="73">
        <v>1</v>
      </c>
      <c r="AI16" s="20">
        <v>5183</v>
      </c>
      <c r="AJ16" s="73">
        <v>1</v>
      </c>
      <c r="AK16" s="20">
        <v>1914</v>
      </c>
      <c r="AL16" s="73">
        <v>2</v>
      </c>
      <c r="AM16" s="78">
        <v>4</v>
      </c>
      <c r="AN16" s="20" t="s">
        <v>204</v>
      </c>
      <c r="AO16" s="26">
        <v>0.79166666666666663</v>
      </c>
      <c r="AP16" s="26">
        <f>AO16-G16</f>
        <v>8.3333333333333259E-2</v>
      </c>
      <c r="AQ16" s="20">
        <v>5.33</v>
      </c>
      <c r="AR16" s="9">
        <v>1</v>
      </c>
      <c r="AS16" s="9">
        <v>1</v>
      </c>
      <c r="AT16" s="9">
        <v>1</v>
      </c>
      <c r="AU16" s="9">
        <v>5</v>
      </c>
      <c r="AV16" s="26">
        <v>0.875</v>
      </c>
      <c r="AW16" s="26">
        <f>AV16-G16</f>
        <v>0.16666666666666663</v>
      </c>
      <c r="AX16" s="4" t="s">
        <v>22</v>
      </c>
      <c r="AY16" s="20">
        <v>44</v>
      </c>
      <c r="AZ16" s="20">
        <v>16</v>
      </c>
      <c r="BA16" s="20">
        <v>38</v>
      </c>
      <c r="BB16" s="5">
        <v>1</v>
      </c>
      <c r="BC16" s="5" t="s">
        <v>13</v>
      </c>
      <c r="BD16" s="5" t="s">
        <v>14</v>
      </c>
      <c r="BE16" s="5">
        <v>1</v>
      </c>
      <c r="BF16" s="4">
        <v>2</v>
      </c>
      <c r="BG16" s="4">
        <v>2</v>
      </c>
      <c r="BH16" s="4">
        <v>2</v>
      </c>
      <c r="BI16" s="4">
        <v>1</v>
      </c>
      <c r="BJ16" s="4">
        <v>7</v>
      </c>
      <c r="BK16" s="20">
        <v>3</v>
      </c>
      <c r="BL16" s="20"/>
      <c r="BM16" s="5">
        <v>1</v>
      </c>
      <c r="BN16" s="24">
        <v>0.85833333333333339</v>
      </c>
      <c r="BO16" s="24">
        <f>BN16-G16</f>
        <v>0.15000000000000002</v>
      </c>
      <c r="BP16" s="20">
        <v>9088</v>
      </c>
      <c r="BQ16" s="73">
        <v>3</v>
      </c>
      <c r="BR16" s="73">
        <v>2</v>
      </c>
      <c r="BS16" s="20">
        <v>4018</v>
      </c>
      <c r="BT16" s="73">
        <v>1</v>
      </c>
      <c r="BU16" s="20">
        <v>6167</v>
      </c>
      <c r="BV16" s="73">
        <v>1</v>
      </c>
      <c r="BW16" s="20">
        <v>7547</v>
      </c>
      <c r="BX16" s="73">
        <v>2</v>
      </c>
      <c r="BY16" s="78">
        <v>6</v>
      </c>
      <c r="BZ16" s="4">
        <v>1</v>
      </c>
      <c r="CA16" s="4">
        <v>1</v>
      </c>
      <c r="CB16" s="20">
        <v>1</v>
      </c>
      <c r="CC16" s="4">
        <v>5</v>
      </c>
      <c r="CD16" s="20"/>
      <c r="CE16" s="20" t="s">
        <v>225</v>
      </c>
    </row>
    <row r="17" spans="1:83" x14ac:dyDescent="0.35">
      <c r="A17" s="20">
        <v>6</v>
      </c>
      <c r="B17" s="27">
        <v>44976</v>
      </c>
      <c r="C17" s="20" t="s">
        <v>90</v>
      </c>
      <c r="D17" s="38" t="s">
        <v>349</v>
      </c>
      <c r="E17" s="20" t="s">
        <v>365</v>
      </c>
      <c r="F17" s="27">
        <v>44977</v>
      </c>
      <c r="G17" s="26">
        <v>0.70833333333333337</v>
      </c>
      <c r="H17" s="26">
        <v>0.72916666666666663</v>
      </c>
      <c r="I17" s="26">
        <f t="shared" ref="I17:I21" si="4">H17-G17</f>
        <v>2.0833333333333259E-2</v>
      </c>
      <c r="J17" s="4">
        <v>2</v>
      </c>
      <c r="K17" s="4">
        <v>1</v>
      </c>
      <c r="L17" s="20">
        <v>36</v>
      </c>
      <c r="M17" s="20">
        <v>28</v>
      </c>
      <c r="N17" s="20">
        <v>38</v>
      </c>
      <c r="O17" s="5">
        <v>1</v>
      </c>
      <c r="P17" s="5" t="s">
        <v>13</v>
      </c>
      <c r="Q17" s="70" t="s">
        <v>14</v>
      </c>
      <c r="R17" s="5">
        <v>1</v>
      </c>
      <c r="S17" s="4">
        <v>1</v>
      </c>
      <c r="T17" s="4">
        <v>1</v>
      </c>
      <c r="U17" s="4">
        <v>2</v>
      </c>
      <c r="V17" s="4">
        <v>1</v>
      </c>
      <c r="W17" s="4">
        <v>5</v>
      </c>
      <c r="X17" s="20">
        <v>2</v>
      </c>
      <c r="Y17" s="20"/>
      <c r="Z17" s="20" t="s">
        <v>226</v>
      </c>
      <c r="AA17" s="5">
        <v>2</v>
      </c>
      <c r="AB17" s="24">
        <v>0.73819444444444438</v>
      </c>
      <c r="AC17" s="24">
        <f t="shared" si="1"/>
        <v>2.9861111111111005E-2</v>
      </c>
      <c r="AD17" s="20">
        <v>7427</v>
      </c>
      <c r="AE17" s="73">
        <v>3</v>
      </c>
      <c r="AF17" s="73">
        <v>2</v>
      </c>
      <c r="AG17" s="20">
        <v>7434</v>
      </c>
      <c r="AH17" s="73">
        <v>1</v>
      </c>
      <c r="AI17" s="20">
        <v>4725</v>
      </c>
      <c r="AJ17" s="73">
        <v>1</v>
      </c>
      <c r="AK17" s="20">
        <v>5643</v>
      </c>
      <c r="AL17" s="73">
        <v>1</v>
      </c>
      <c r="AM17" s="78">
        <v>5</v>
      </c>
      <c r="AN17" s="20" t="s">
        <v>205</v>
      </c>
      <c r="AO17" s="26">
        <v>0.79166666666666663</v>
      </c>
      <c r="AP17" s="26">
        <f>AO17-G17</f>
        <v>8.3333333333333259E-2</v>
      </c>
      <c r="AQ17" s="20">
        <v>9.93</v>
      </c>
      <c r="AR17" s="9">
        <v>1</v>
      </c>
      <c r="AS17" s="9">
        <v>1</v>
      </c>
      <c r="AT17" s="9">
        <v>2</v>
      </c>
      <c r="AU17" s="9">
        <v>5</v>
      </c>
      <c r="AV17" s="26">
        <v>0.86458333333333337</v>
      </c>
      <c r="AW17" s="26">
        <f>AV17-G17</f>
        <v>0.15625</v>
      </c>
      <c r="AX17" s="4" t="s">
        <v>22</v>
      </c>
      <c r="AY17" s="20">
        <v>32</v>
      </c>
      <c r="AZ17" s="20">
        <v>28</v>
      </c>
      <c r="BA17" s="20">
        <v>38.1</v>
      </c>
      <c r="BB17" s="5">
        <v>1</v>
      </c>
      <c r="BC17" s="5" t="s">
        <v>13</v>
      </c>
      <c r="BD17" s="5" t="s">
        <v>14</v>
      </c>
      <c r="BE17" s="5">
        <v>1</v>
      </c>
      <c r="BF17" s="4">
        <v>2</v>
      </c>
      <c r="BG17" s="4">
        <v>2</v>
      </c>
      <c r="BH17" s="4">
        <v>2</v>
      </c>
      <c r="BI17" s="4">
        <v>1</v>
      </c>
      <c r="BJ17" s="4">
        <v>7</v>
      </c>
      <c r="BK17" s="20">
        <v>3</v>
      </c>
      <c r="BL17" s="20"/>
      <c r="BM17" s="5">
        <v>1</v>
      </c>
      <c r="BN17" s="24">
        <v>0.84375</v>
      </c>
      <c r="BO17" s="24">
        <f>BN17-G17</f>
        <v>0.13541666666666663</v>
      </c>
      <c r="BP17" s="20">
        <v>3776</v>
      </c>
      <c r="BQ17" s="73">
        <v>2</v>
      </c>
      <c r="BR17" s="73">
        <v>1</v>
      </c>
      <c r="BS17" s="20">
        <v>9680</v>
      </c>
      <c r="BT17" s="73">
        <v>1</v>
      </c>
      <c r="BU17" s="20">
        <v>8312</v>
      </c>
      <c r="BV17" s="73">
        <v>1</v>
      </c>
      <c r="BW17" s="20">
        <v>7774</v>
      </c>
      <c r="BX17" s="73">
        <v>2</v>
      </c>
      <c r="BY17" s="78">
        <v>5</v>
      </c>
      <c r="BZ17" s="4">
        <v>1</v>
      </c>
      <c r="CA17" s="4">
        <v>1</v>
      </c>
      <c r="CB17" s="20">
        <v>2</v>
      </c>
      <c r="CC17" s="4">
        <v>5</v>
      </c>
      <c r="CD17" s="20"/>
      <c r="CE17" s="20" t="s">
        <v>225</v>
      </c>
    </row>
    <row r="18" spans="1:83" x14ac:dyDescent="0.35">
      <c r="A18" s="20">
        <v>6</v>
      </c>
      <c r="B18" s="27">
        <v>44976</v>
      </c>
      <c r="C18" s="20" t="s">
        <v>88</v>
      </c>
      <c r="D18" s="38" t="s">
        <v>350</v>
      </c>
      <c r="E18" s="20" t="s">
        <v>365</v>
      </c>
      <c r="F18" s="27">
        <v>44977</v>
      </c>
      <c r="G18" s="26">
        <v>0.70833333333333304</v>
      </c>
      <c r="H18" s="26">
        <v>0.72222222222222221</v>
      </c>
      <c r="I18" s="26">
        <f t="shared" si="4"/>
        <v>1.3888888888889173E-2</v>
      </c>
      <c r="J18" s="4">
        <v>1</v>
      </c>
      <c r="K18" s="4">
        <v>0</v>
      </c>
      <c r="L18" s="20">
        <v>60</v>
      </c>
      <c r="M18" s="20">
        <v>60</v>
      </c>
      <c r="N18" s="20">
        <v>38</v>
      </c>
      <c r="O18" s="5">
        <v>2</v>
      </c>
      <c r="P18" s="5" t="s">
        <v>13</v>
      </c>
      <c r="Q18" s="70" t="s">
        <v>14</v>
      </c>
      <c r="R18" s="5">
        <v>1</v>
      </c>
      <c r="S18" s="4">
        <v>1</v>
      </c>
      <c r="T18" s="4">
        <v>2</v>
      </c>
      <c r="U18" s="4">
        <v>2</v>
      </c>
      <c r="V18" s="4">
        <v>1</v>
      </c>
      <c r="W18" s="4">
        <v>6</v>
      </c>
      <c r="X18" s="20">
        <v>2</v>
      </c>
      <c r="Y18" s="20" t="s">
        <v>227</v>
      </c>
      <c r="Z18" s="20"/>
      <c r="AA18" s="5">
        <v>1</v>
      </c>
      <c r="AB18" s="24">
        <v>0.77013888888888893</v>
      </c>
      <c r="AC18" s="24">
        <f t="shared" si="1"/>
        <v>6.1805555555555891E-2</v>
      </c>
      <c r="AD18" s="20">
        <v>9073</v>
      </c>
      <c r="AE18" s="73">
        <v>2</v>
      </c>
      <c r="AF18" s="73">
        <v>1</v>
      </c>
      <c r="AG18" s="20">
        <v>9922</v>
      </c>
      <c r="AH18" s="73">
        <v>1</v>
      </c>
      <c r="AI18" s="20">
        <v>7696</v>
      </c>
      <c r="AJ18" s="73">
        <v>1</v>
      </c>
      <c r="AK18" s="20">
        <v>3955</v>
      </c>
      <c r="AL18" s="73">
        <v>1</v>
      </c>
      <c r="AM18" s="78">
        <v>4</v>
      </c>
      <c r="AN18" s="20" t="s">
        <v>206</v>
      </c>
      <c r="AO18" s="26">
        <v>0.79166666666666663</v>
      </c>
      <c r="AP18" s="26">
        <f>AO18-G18</f>
        <v>8.3333333333333592E-2</v>
      </c>
      <c r="AQ18" s="20">
        <v>4.55</v>
      </c>
      <c r="AR18" s="9">
        <v>1</v>
      </c>
      <c r="AS18" s="9">
        <v>2</v>
      </c>
      <c r="AT18" s="9">
        <v>1</v>
      </c>
      <c r="AU18" s="9">
        <v>5</v>
      </c>
      <c r="AV18" s="26">
        <v>0.87152777777777779</v>
      </c>
      <c r="AW18" s="26">
        <f>AV18-G18</f>
        <v>0.16319444444444475</v>
      </c>
      <c r="AX18" s="4" t="s">
        <v>22</v>
      </c>
      <c r="AY18" s="20">
        <v>48</v>
      </c>
      <c r="AZ18" s="20">
        <v>20</v>
      </c>
      <c r="BA18" s="20"/>
      <c r="BB18" s="5">
        <v>1</v>
      </c>
      <c r="BC18" s="5" t="s">
        <v>13</v>
      </c>
      <c r="BD18" s="5" t="s">
        <v>14</v>
      </c>
      <c r="BE18" s="5">
        <v>1</v>
      </c>
      <c r="BF18" s="4">
        <v>2</v>
      </c>
      <c r="BG18" s="4">
        <v>2</v>
      </c>
      <c r="BH18" s="4">
        <v>2</v>
      </c>
      <c r="BI18" s="4">
        <v>1</v>
      </c>
      <c r="BJ18" s="4">
        <v>7</v>
      </c>
      <c r="BK18" s="20">
        <v>3</v>
      </c>
      <c r="BL18" s="20"/>
      <c r="BM18" s="5">
        <v>1</v>
      </c>
      <c r="BN18" s="24">
        <v>0.87430555555555556</v>
      </c>
      <c r="BO18" s="24">
        <f>BN18-G18</f>
        <v>0.16597222222222252</v>
      </c>
      <c r="BP18" s="20">
        <v>4734</v>
      </c>
      <c r="BQ18" s="73">
        <v>4</v>
      </c>
      <c r="BR18" s="73">
        <v>2</v>
      </c>
      <c r="BS18" s="20">
        <v>1689</v>
      </c>
      <c r="BT18" s="73">
        <v>1</v>
      </c>
      <c r="BU18" s="20">
        <v>3917</v>
      </c>
      <c r="BV18" s="73">
        <v>2</v>
      </c>
      <c r="BW18" s="20">
        <v>1525</v>
      </c>
      <c r="BX18" s="73">
        <v>3</v>
      </c>
      <c r="BY18" s="78">
        <v>8</v>
      </c>
      <c r="BZ18" s="4">
        <v>1</v>
      </c>
      <c r="CA18" s="4">
        <v>1</v>
      </c>
      <c r="CB18" s="20">
        <v>1</v>
      </c>
      <c r="CC18" s="4">
        <v>5</v>
      </c>
      <c r="CD18" s="20"/>
      <c r="CE18" s="20" t="s">
        <v>225</v>
      </c>
    </row>
    <row r="19" spans="1:83" x14ac:dyDescent="0.35">
      <c r="A19" s="20">
        <v>6</v>
      </c>
      <c r="B19" s="27">
        <v>44976</v>
      </c>
      <c r="C19" s="20" t="s">
        <v>84</v>
      </c>
      <c r="D19" s="38" t="s">
        <v>351</v>
      </c>
      <c r="E19" s="20" t="s">
        <v>208</v>
      </c>
      <c r="F19" s="27">
        <v>44977</v>
      </c>
      <c r="G19" s="26">
        <v>0.70833333333333304</v>
      </c>
      <c r="H19" s="26">
        <v>0.73472222222222217</v>
      </c>
      <c r="I19" s="26">
        <f t="shared" si="4"/>
        <v>2.6388888888889128E-2</v>
      </c>
      <c r="J19" s="4">
        <v>1</v>
      </c>
      <c r="K19" s="4">
        <v>1</v>
      </c>
      <c r="L19" s="20">
        <v>42</v>
      </c>
      <c r="M19" s="20">
        <v>24</v>
      </c>
      <c r="N19" s="20">
        <v>38</v>
      </c>
      <c r="O19" s="5">
        <v>2</v>
      </c>
      <c r="P19" s="5" t="s">
        <v>13</v>
      </c>
      <c r="Q19" s="70" t="s">
        <v>14</v>
      </c>
      <c r="R19" s="5">
        <v>1</v>
      </c>
      <c r="S19" s="4">
        <v>1</v>
      </c>
      <c r="T19" s="4">
        <v>1</v>
      </c>
      <c r="U19" s="4">
        <v>1</v>
      </c>
      <c r="V19" s="4">
        <v>1</v>
      </c>
      <c r="W19" s="4">
        <v>4</v>
      </c>
      <c r="X19" s="20">
        <v>3</v>
      </c>
      <c r="Y19" s="20"/>
      <c r="Z19" s="20"/>
      <c r="AA19" s="5">
        <v>1</v>
      </c>
      <c r="AB19" s="24">
        <v>0.76111111111111107</v>
      </c>
      <c r="AC19" s="24">
        <f t="shared" si="1"/>
        <v>5.2777777777778034E-2</v>
      </c>
      <c r="AD19" s="20">
        <v>3542</v>
      </c>
      <c r="AE19" s="73">
        <v>3</v>
      </c>
      <c r="AF19" s="73">
        <v>2</v>
      </c>
      <c r="AG19" s="20">
        <v>9877</v>
      </c>
      <c r="AH19" s="73"/>
      <c r="AI19" s="20">
        <v>7014</v>
      </c>
      <c r="AJ19" s="73">
        <v>2</v>
      </c>
      <c r="AK19" s="20">
        <v>4237</v>
      </c>
      <c r="AL19" s="73">
        <v>3</v>
      </c>
      <c r="AM19" s="78"/>
      <c r="AN19" s="20" t="s">
        <v>228</v>
      </c>
      <c r="AO19" s="26">
        <v>0.82500000000000007</v>
      </c>
      <c r="AP19" s="26">
        <f>AO19-G19</f>
        <v>0.11666666666666703</v>
      </c>
      <c r="AQ19" s="20">
        <v>5.93</v>
      </c>
      <c r="AR19" s="9">
        <v>2</v>
      </c>
      <c r="AS19" s="9">
        <v>1</v>
      </c>
      <c r="AT19" s="9">
        <v>2</v>
      </c>
      <c r="AU19" s="9">
        <v>5</v>
      </c>
      <c r="AV19" s="26">
        <v>0.85416666666666663</v>
      </c>
      <c r="AW19" s="26">
        <f>AV19-G19</f>
        <v>0.14583333333333359</v>
      </c>
      <c r="AX19" s="4" t="s">
        <v>22</v>
      </c>
      <c r="AY19" s="20">
        <v>40</v>
      </c>
      <c r="AZ19" s="20">
        <v>12</v>
      </c>
      <c r="BA19" s="20">
        <v>38</v>
      </c>
      <c r="BB19" s="5">
        <v>1</v>
      </c>
      <c r="BC19" s="5" t="s">
        <v>13</v>
      </c>
      <c r="BD19" s="5" t="s">
        <v>14</v>
      </c>
      <c r="BE19" s="5">
        <v>1</v>
      </c>
      <c r="BF19" s="4">
        <v>2</v>
      </c>
      <c r="BG19" s="4">
        <v>2</v>
      </c>
      <c r="BH19" s="4">
        <v>2</v>
      </c>
      <c r="BI19" s="4">
        <v>1</v>
      </c>
      <c r="BJ19" s="4">
        <v>7</v>
      </c>
      <c r="BK19" s="20">
        <v>2</v>
      </c>
      <c r="BL19" s="20"/>
      <c r="BM19" s="5">
        <v>1</v>
      </c>
      <c r="BN19" s="24">
        <v>0.86249999999999993</v>
      </c>
      <c r="BO19" s="24">
        <f>BN19-G19</f>
        <v>0.1541666666666669</v>
      </c>
      <c r="BP19" s="20">
        <v>8662</v>
      </c>
      <c r="BQ19" s="73">
        <v>6</v>
      </c>
      <c r="BR19" s="73">
        <v>3</v>
      </c>
      <c r="BS19" s="20">
        <v>6688</v>
      </c>
      <c r="BT19" s="73">
        <v>2</v>
      </c>
      <c r="BU19" s="20">
        <v>1169</v>
      </c>
      <c r="BV19" s="73">
        <v>3</v>
      </c>
      <c r="BW19" s="20">
        <v>5756</v>
      </c>
      <c r="BX19" s="73">
        <v>1</v>
      </c>
      <c r="BY19" s="78">
        <v>9</v>
      </c>
      <c r="BZ19" s="4">
        <v>2</v>
      </c>
      <c r="CA19" s="4">
        <v>1</v>
      </c>
      <c r="CB19" s="20">
        <v>2</v>
      </c>
      <c r="CC19" s="4">
        <v>5</v>
      </c>
      <c r="CD19" s="20"/>
      <c r="CE19" s="20" t="s">
        <v>225</v>
      </c>
    </row>
    <row r="20" spans="1:83" x14ac:dyDescent="0.35">
      <c r="A20" s="20">
        <v>6</v>
      </c>
      <c r="B20" s="27">
        <v>44976</v>
      </c>
      <c r="C20" s="20" t="s">
        <v>82</v>
      </c>
      <c r="D20" s="38" t="s">
        <v>352</v>
      </c>
      <c r="E20" s="20" t="s">
        <v>365</v>
      </c>
      <c r="F20" s="27">
        <v>44977</v>
      </c>
      <c r="G20" s="26">
        <v>0.70833333333333304</v>
      </c>
      <c r="H20" s="26">
        <v>0.75</v>
      </c>
      <c r="I20" s="26">
        <f t="shared" si="4"/>
        <v>4.1666666666666963E-2</v>
      </c>
      <c r="J20" s="4">
        <v>3</v>
      </c>
      <c r="K20" s="4">
        <v>2</v>
      </c>
      <c r="L20" s="20">
        <v>56</v>
      </c>
      <c r="M20" s="20">
        <v>28</v>
      </c>
      <c r="N20" s="20">
        <v>38.5</v>
      </c>
      <c r="O20" s="5">
        <v>2</v>
      </c>
      <c r="P20" s="5" t="s">
        <v>13</v>
      </c>
      <c r="Q20" s="70" t="s">
        <v>14</v>
      </c>
      <c r="R20" s="5">
        <v>1</v>
      </c>
      <c r="S20" s="4">
        <v>1</v>
      </c>
      <c r="T20" s="4">
        <v>1</v>
      </c>
      <c r="U20" s="4">
        <v>1</v>
      </c>
      <c r="V20" s="4">
        <v>1</v>
      </c>
      <c r="W20" s="4">
        <v>4</v>
      </c>
      <c r="X20" s="20">
        <v>2</v>
      </c>
      <c r="Y20" s="20" t="s">
        <v>230</v>
      </c>
      <c r="Z20" s="20" t="s">
        <v>231</v>
      </c>
      <c r="AA20" s="5">
        <v>2</v>
      </c>
      <c r="AB20" s="24">
        <v>0.74583333333333324</v>
      </c>
      <c r="AC20" s="24">
        <f t="shared" si="1"/>
        <v>3.75000000000002E-2</v>
      </c>
      <c r="AD20" s="20">
        <v>4424</v>
      </c>
      <c r="AE20" s="73">
        <v>0</v>
      </c>
      <c r="AF20" s="73">
        <v>0</v>
      </c>
      <c r="AG20" s="20">
        <v>4646</v>
      </c>
      <c r="AH20" s="73">
        <v>1</v>
      </c>
      <c r="AI20" s="20">
        <v>1775</v>
      </c>
      <c r="AJ20" s="73">
        <v>1</v>
      </c>
      <c r="AK20" s="20">
        <v>3050</v>
      </c>
      <c r="AL20" s="73">
        <v>1</v>
      </c>
      <c r="AM20" s="78">
        <v>3</v>
      </c>
      <c r="AN20" s="20" t="s">
        <v>232</v>
      </c>
      <c r="AO20" s="26">
        <v>0.81944444444444453</v>
      </c>
      <c r="AP20" s="26">
        <f>AO20-G20</f>
        <v>0.11111111111111149</v>
      </c>
      <c r="AQ20" s="20">
        <v>17.45</v>
      </c>
      <c r="AR20" s="9">
        <v>2</v>
      </c>
      <c r="AS20" s="9">
        <v>2</v>
      </c>
      <c r="AT20" s="9">
        <v>0</v>
      </c>
      <c r="AU20" s="9"/>
      <c r="AV20" s="26">
        <v>0.8833333333333333</v>
      </c>
      <c r="AW20" s="26">
        <f>AV20-G20</f>
        <v>0.17500000000000027</v>
      </c>
      <c r="AX20" s="4" t="s">
        <v>22</v>
      </c>
      <c r="AY20" s="20">
        <v>44</v>
      </c>
      <c r="AZ20" s="20">
        <v>20</v>
      </c>
      <c r="BA20" s="20"/>
      <c r="BB20" s="5">
        <v>1</v>
      </c>
      <c r="BC20" s="5" t="s">
        <v>13</v>
      </c>
      <c r="BD20" s="5" t="s">
        <v>14</v>
      </c>
      <c r="BE20" s="5">
        <v>1</v>
      </c>
      <c r="BF20" s="4">
        <v>1</v>
      </c>
      <c r="BG20" s="4">
        <v>2</v>
      </c>
      <c r="BH20" s="4">
        <v>1</v>
      </c>
      <c r="BI20" s="4">
        <v>1</v>
      </c>
      <c r="BJ20" s="4">
        <v>5</v>
      </c>
      <c r="BK20" s="20">
        <v>2</v>
      </c>
      <c r="BL20" s="20"/>
      <c r="BM20" s="5">
        <v>1</v>
      </c>
      <c r="BN20" s="24">
        <v>0.8833333333333333</v>
      </c>
      <c r="BO20" s="24">
        <f>BN20-G20</f>
        <v>0.17500000000000027</v>
      </c>
      <c r="BP20" s="20">
        <v>3760</v>
      </c>
      <c r="BQ20" s="73">
        <v>1</v>
      </c>
      <c r="BR20" s="73">
        <v>1</v>
      </c>
      <c r="BS20" s="20">
        <v>8216</v>
      </c>
      <c r="BT20" s="73">
        <v>1</v>
      </c>
      <c r="BU20" s="20">
        <v>4200</v>
      </c>
      <c r="BV20" s="73">
        <v>1</v>
      </c>
      <c r="BW20" s="20">
        <v>8251</v>
      </c>
      <c r="BX20" s="73">
        <v>2</v>
      </c>
      <c r="BY20" s="78">
        <v>5</v>
      </c>
      <c r="BZ20" s="4">
        <v>1</v>
      </c>
      <c r="CA20" s="4">
        <v>1</v>
      </c>
      <c r="CB20" s="20">
        <v>0</v>
      </c>
      <c r="CC20" s="4"/>
      <c r="CD20" s="20"/>
      <c r="CE20" s="20" t="s">
        <v>225</v>
      </c>
    </row>
    <row r="21" spans="1:83" x14ac:dyDescent="0.35">
      <c r="A21" s="20">
        <v>6</v>
      </c>
      <c r="B21" s="27">
        <v>44976</v>
      </c>
      <c r="C21" s="20" t="s">
        <v>80</v>
      </c>
      <c r="D21" s="38" t="s">
        <v>353</v>
      </c>
      <c r="E21" s="20" t="s">
        <v>365</v>
      </c>
      <c r="F21" s="27">
        <v>44977</v>
      </c>
      <c r="G21" s="26">
        <v>0.70833333333333304</v>
      </c>
      <c r="H21" s="26">
        <v>0.74305555555555547</v>
      </c>
      <c r="I21" s="26">
        <f t="shared" si="4"/>
        <v>3.4722222222222432E-2</v>
      </c>
      <c r="J21" s="4">
        <v>2</v>
      </c>
      <c r="K21" s="4">
        <v>1</v>
      </c>
      <c r="L21" s="20">
        <v>48</v>
      </c>
      <c r="M21" s="20">
        <v>24</v>
      </c>
      <c r="N21" s="20">
        <v>38.200000000000003</v>
      </c>
      <c r="O21" s="5">
        <v>2</v>
      </c>
      <c r="P21" s="5" t="s">
        <v>13</v>
      </c>
      <c r="Q21" s="70" t="s">
        <v>14</v>
      </c>
      <c r="R21" s="5">
        <v>1</v>
      </c>
      <c r="S21" s="4">
        <v>1</v>
      </c>
      <c r="T21" s="4">
        <v>1</v>
      </c>
      <c r="U21" s="4">
        <v>1</v>
      </c>
      <c r="V21" s="4">
        <v>1</v>
      </c>
      <c r="W21" s="4">
        <v>4</v>
      </c>
      <c r="X21" s="20">
        <v>3</v>
      </c>
      <c r="Y21" s="20" t="s">
        <v>233</v>
      </c>
      <c r="Z21" s="20" t="s">
        <v>234</v>
      </c>
      <c r="AA21" s="5">
        <v>2</v>
      </c>
      <c r="AB21" s="24">
        <v>0.73125000000000007</v>
      </c>
      <c r="AC21" s="24">
        <f t="shared" si="1"/>
        <v>2.2916666666667029E-2</v>
      </c>
      <c r="AD21" s="20">
        <v>8104</v>
      </c>
      <c r="AE21" s="73">
        <v>1</v>
      </c>
      <c r="AF21" s="73">
        <v>1</v>
      </c>
      <c r="AG21" s="20">
        <v>4069</v>
      </c>
      <c r="AH21" s="73">
        <v>1</v>
      </c>
      <c r="AI21" s="20">
        <v>7148</v>
      </c>
      <c r="AJ21" s="73">
        <v>1</v>
      </c>
      <c r="AK21" s="20">
        <v>8863</v>
      </c>
      <c r="AL21" s="73">
        <v>1</v>
      </c>
      <c r="AM21" s="78">
        <v>4</v>
      </c>
      <c r="AN21" s="20" t="s">
        <v>235</v>
      </c>
      <c r="AO21" s="26">
        <v>0.82291666666666663</v>
      </c>
      <c r="AP21" s="26">
        <f>AO21-G21</f>
        <v>0.11458333333333359</v>
      </c>
      <c r="AQ21" s="20">
        <v>9.4</v>
      </c>
      <c r="AR21" s="9">
        <v>1</v>
      </c>
      <c r="AS21" s="9">
        <v>1</v>
      </c>
      <c r="AT21" s="9">
        <v>0</v>
      </c>
      <c r="AU21" s="9"/>
      <c r="AV21" s="26">
        <v>0.86111111111111116</v>
      </c>
      <c r="AW21" s="26">
        <f>AV21-G21</f>
        <v>0.15277777777777812</v>
      </c>
      <c r="AX21" s="4" t="s">
        <v>22</v>
      </c>
      <c r="AY21" s="20">
        <v>40</v>
      </c>
      <c r="AZ21" s="20">
        <v>16</v>
      </c>
      <c r="BA21" s="20"/>
      <c r="BB21" s="5">
        <v>1</v>
      </c>
      <c r="BC21" s="5" t="s">
        <v>13</v>
      </c>
      <c r="BD21" s="5" t="s">
        <v>14</v>
      </c>
      <c r="BE21" s="5">
        <v>1</v>
      </c>
      <c r="BF21" s="4">
        <v>1</v>
      </c>
      <c r="BG21" s="4">
        <v>2</v>
      </c>
      <c r="BH21" s="4">
        <v>2</v>
      </c>
      <c r="BI21" s="4">
        <v>1</v>
      </c>
      <c r="BJ21" s="4">
        <v>6</v>
      </c>
      <c r="BK21" s="20">
        <v>2</v>
      </c>
      <c r="BL21" s="20"/>
      <c r="BM21" s="5">
        <v>1</v>
      </c>
      <c r="BN21" s="24">
        <v>0.85138888888888886</v>
      </c>
      <c r="BO21" s="24">
        <f>BN21-G21</f>
        <v>0.14305555555555582</v>
      </c>
      <c r="BP21" s="20">
        <v>1823</v>
      </c>
      <c r="BQ21" s="73">
        <v>4</v>
      </c>
      <c r="BR21" s="73">
        <v>2</v>
      </c>
      <c r="BS21" s="20">
        <v>8350</v>
      </c>
      <c r="BT21" s="73">
        <v>2</v>
      </c>
      <c r="BU21" s="20">
        <v>3979</v>
      </c>
      <c r="BV21" s="73">
        <v>1</v>
      </c>
      <c r="BW21" s="20">
        <v>4416</v>
      </c>
      <c r="BX21" s="73">
        <v>2</v>
      </c>
      <c r="BY21" s="78">
        <v>7</v>
      </c>
      <c r="BZ21" s="4">
        <v>1</v>
      </c>
      <c r="CA21" s="4">
        <v>1</v>
      </c>
      <c r="CB21" s="20">
        <v>0</v>
      </c>
      <c r="CC21" s="4"/>
      <c r="CD21" s="20"/>
      <c r="CE21" s="20" t="s">
        <v>225</v>
      </c>
    </row>
    <row r="22" spans="1:83" x14ac:dyDescent="0.35">
      <c r="A22">
        <v>7</v>
      </c>
      <c r="B22" s="1">
        <v>44983</v>
      </c>
      <c r="C22" t="s">
        <v>75</v>
      </c>
      <c r="D22" s="37" t="s">
        <v>354</v>
      </c>
      <c r="E22" t="s">
        <v>365</v>
      </c>
      <c r="F22" s="1">
        <v>44984</v>
      </c>
      <c r="G22" s="2">
        <v>0.67569444444444438</v>
      </c>
      <c r="H22" s="2">
        <v>0.72777777777777775</v>
      </c>
      <c r="I22" s="2">
        <f t="shared" ref="I22:I25" si="5">H22-G22</f>
        <v>5.208333333333337E-2</v>
      </c>
      <c r="J22" s="4">
        <v>1</v>
      </c>
      <c r="K22" s="4">
        <v>0</v>
      </c>
      <c r="L22">
        <v>50</v>
      </c>
      <c r="M22">
        <v>20</v>
      </c>
      <c r="N22">
        <v>37.1</v>
      </c>
      <c r="O22" s="5">
        <v>1</v>
      </c>
      <c r="P22" s="5" t="s">
        <v>13</v>
      </c>
      <c r="Q22" s="70" t="s">
        <v>14</v>
      </c>
      <c r="R22" s="5">
        <v>1</v>
      </c>
      <c r="S22" s="4">
        <v>2</v>
      </c>
      <c r="T22" s="71">
        <v>1</v>
      </c>
      <c r="U22" s="71">
        <v>1</v>
      </c>
      <c r="V22" s="4">
        <v>1</v>
      </c>
      <c r="W22" s="4">
        <v>5</v>
      </c>
      <c r="X22">
        <v>3</v>
      </c>
      <c r="AA22" s="5">
        <v>1</v>
      </c>
      <c r="AB22" s="24">
        <v>0.69305555555555554</v>
      </c>
      <c r="AC22" s="24">
        <f t="shared" si="1"/>
        <v>1.736111111111116E-2</v>
      </c>
      <c r="AD22">
        <v>3235</v>
      </c>
      <c r="AE22" s="73">
        <v>2</v>
      </c>
      <c r="AF22" s="73">
        <v>1</v>
      </c>
      <c r="AG22">
        <v>7695</v>
      </c>
      <c r="AH22" s="73">
        <v>1</v>
      </c>
      <c r="AI22">
        <v>6099</v>
      </c>
      <c r="AJ22" s="75">
        <v>1</v>
      </c>
      <c r="AK22">
        <v>3393</v>
      </c>
      <c r="AL22" s="73">
        <v>1</v>
      </c>
      <c r="AM22" s="78">
        <v>4</v>
      </c>
      <c r="AN22" t="s">
        <v>197</v>
      </c>
      <c r="AO22" s="2">
        <v>0.74791666666666667</v>
      </c>
      <c r="AP22" s="2">
        <f>AO22-G22</f>
        <v>7.2222222222222299E-2</v>
      </c>
      <c r="AQ22">
        <v>7.68</v>
      </c>
      <c r="AR22" s="9">
        <v>2</v>
      </c>
      <c r="AS22" s="9">
        <v>2</v>
      </c>
      <c r="AT22" s="9">
        <v>0</v>
      </c>
      <c r="AU22" s="9"/>
      <c r="AX22" s="4" t="s">
        <v>21</v>
      </c>
      <c r="BB22" s="5"/>
      <c r="BC22" s="5"/>
      <c r="BD22" s="5"/>
      <c r="BE22" s="5"/>
      <c r="BF22" s="4"/>
      <c r="BG22" s="4"/>
      <c r="BH22" s="4"/>
      <c r="BI22" s="4"/>
      <c r="BJ22" s="4"/>
      <c r="BM22" s="5"/>
      <c r="BN22" s="24">
        <v>0.7597222222222223</v>
      </c>
      <c r="BO22" s="24">
        <f>BN22-G22</f>
        <v>8.4027777777777923E-2</v>
      </c>
      <c r="BP22">
        <v>8480</v>
      </c>
      <c r="BQ22" s="73">
        <v>1</v>
      </c>
      <c r="BR22" s="73">
        <v>1</v>
      </c>
      <c r="BS22">
        <v>4674</v>
      </c>
      <c r="BT22" s="75">
        <v>2</v>
      </c>
      <c r="BU22">
        <v>7232</v>
      </c>
      <c r="BV22" s="73">
        <v>1</v>
      </c>
      <c r="BW22">
        <v>8106</v>
      </c>
      <c r="BX22" s="73">
        <v>1</v>
      </c>
      <c r="BY22" s="78">
        <v>5</v>
      </c>
      <c r="BZ22" s="4">
        <v>2</v>
      </c>
      <c r="CA22" s="4">
        <v>2</v>
      </c>
      <c r="CB22">
        <v>0</v>
      </c>
      <c r="CC22" s="4"/>
      <c r="CE22" t="s">
        <v>326</v>
      </c>
    </row>
    <row r="23" spans="1:83" x14ac:dyDescent="0.35">
      <c r="A23">
        <v>7</v>
      </c>
      <c r="B23" s="1">
        <v>44983</v>
      </c>
      <c r="C23" t="s">
        <v>73</v>
      </c>
      <c r="D23" s="37" t="s">
        <v>355</v>
      </c>
      <c r="E23" t="s">
        <v>365</v>
      </c>
      <c r="F23" s="1">
        <v>44984</v>
      </c>
      <c r="G23" s="2">
        <v>0.67569444444444404</v>
      </c>
      <c r="H23" s="2">
        <v>0.72222222222222221</v>
      </c>
      <c r="I23" s="2">
        <f t="shared" si="5"/>
        <v>4.6527777777778168E-2</v>
      </c>
      <c r="J23" s="4">
        <v>1</v>
      </c>
      <c r="K23" s="4">
        <v>0</v>
      </c>
      <c r="L23">
        <v>34</v>
      </c>
      <c r="M23">
        <v>15</v>
      </c>
      <c r="N23">
        <v>37.299999999999997</v>
      </c>
      <c r="O23" s="5">
        <v>1</v>
      </c>
      <c r="P23" s="5" t="s">
        <v>13</v>
      </c>
      <c r="Q23" s="70" t="s">
        <v>14</v>
      </c>
      <c r="R23" s="5">
        <v>1</v>
      </c>
      <c r="S23" s="4">
        <v>2</v>
      </c>
      <c r="T23" s="4">
        <v>2</v>
      </c>
      <c r="U23" s="4">
        <v>1</v>
      </c>
      <c r="V23" s="4">
        <v>2</v>
      </c>
      <c r="W23" s="4">
        <v>7</v>
      </c>
      <c r="X23">
        <v>6</v>
      </c>
      <c r="AA23" s="5">
        <v>1</v>
      </c>
      <c r="AB23" s="24">
        <v>0.6875</v>
      </c>
      <c r="AC23" s="24">
        <f t="shared" si="1"/>
        <v>1.1805555555555958E-2</v>
      </c>
      <c r="AD23">
        <v>6539</v>
      </c>
      <c r="AE23" s="75">
        <v>2</v>
      </c>
      <c r="AF23" s="75">
        <v>1</v>
      </c>
      <c r="AG23">
        <v>3865</v>
      </c>
      <c r="AH23" s="75">
        <v>1</v>
      </c>
      <c r="AI23">
        <v>7064</v>
      </c>
      <c r="AJ23" s="75">
        <v>1</v>
      </c>
      <c r="AK23">
        <v>1207</v>
      </c>
      <c r="AL23" s="75">
        <v>1</v>
      </c>
      <c r="AM23" s="79">
        <v>4</v>
      </c>
      <c r="AN23" t="s">
        <v>198</v>
      </c>
      <c r="AO23" s="2">
        <v>0.75069444444444444</v>
      </c>
      <c r="AP23" s="2">
        <f>AO23-G23</f>
        <v>7.50000000000004E-2</v>
      </c>
      <c r="AQ23">
        <v>3.36</v>
      </c>
      <c r="AR23" s="9">
        <v>1</v>
      </c>
      <c r="AS23" s="9">
        <v>1</v>
      </c>
      <c r="AT23" s="9">
        <v>1</v>
      </c>
      <c r="AU23" s="9">
        <v>4</v>
      </c>
      <c r="AX23" s="4" t="s">
        <v>22</v>
      </c>
      <c r="BB23" s="5"/>
      <c r="BC23" s="5"/>
      <c r="BD23" s="5"/>
      <c r="BE23" s="5"/>
      <c r="BF23" s="4"/>
      <c r="BG23" s="4"/>
      <c r="BH23" s="4"/>
      <c r="BI23" s="4"/>
      <c r="BJ23" s="4"/>
      <c r="BM23" s="5"/>
      <c r="BN23" s="24">
        <v>0.7680555555555556</v>
      </c>
      <c r="BO23" s="24">
        <f>BN23-G23</f>
        <v>9.236111111111156E-2</v>
      </c>
      <c r="BP23">
        <v>5720</v>
      </c>
      <c r="BQ23" s="73">
        <v>3</v>
      </c>
      <c r="BR23" s="73">
        <v>2</v>
      </c>
      <c r="BS23">
        <v>9219</v>
      </c>
      <c r="BT23" s="75">
        <v>2</v>
      </c>
      <c r="BU23">
        <v>8163</v>
      </c>
      <c r="BV23" s="75">
        <v>1</v>
      </c>
      <c r="BW23">
        <v>9422</v>
      </c>
      <c r="BX23" s="73">
        <v>1</v>
      </c>
      <c r="BY23" s="78">
        <v>6</v>
      </c>
      <c r="BZ23" s="4">
        <v>1</v>
      </c>
      <c r="CA23" s="4">
        <v>1</v>
      </c>
      <c r="CB23">
        <v>1</v>
      </c>
      <c r="CC23" s="4">
        <v>4</v>
      </c>
      <c r="CE23" t="s">
        <v>326</v>
      </c>
    </row>
    <row r="24" spans="1:83" x14ac:dyDescent="0.35">
      <c r="A24">
        <v>7</v>
      </c>
      <c r="B24" s="1">
        <v>44983</v>
      </c>
      <c r="C24" t="s">
        <v>93</v>
      </c>
      <c r="D24" s="37" t="s">
        <v>356</v>
      </c>
      <c r="E24" t="s">
        <v>365</v>
      </c>
      <c r="F24" s="1">
        <v>44984</v>
      </c>
      <c r="G24" s="2">
        <v>0.67569444444444404</v>
      </c>
      <c r="H24" s="2">
        <v>0.73333333333333339</v>
      </c>
      <c r="I24" s="2">
        <f t="shared" si="5"/>
        <v>5.763888888888935E-2</v>
      </c>
      <c r="J24" s="4">
        <v>1</v>
      </c>
      <c r="K24" s="4">
        <v>0</v>
      </c>
      <c r="L24">
        <v>38</v>
      </c>
      <c r="M24">
        <v>28</v>
      </c>
      <c r="N24">
        <v>36.5</v>
      </c>
      <c r="O24" s="5">
        <v>1</v>
      </c>
      <c r="P24" s="5" t="s">
        <v>13</v>
      </c>
      <c r="Q24" s="70" t="s">
        <v>14</v>
      </c>
      <c r="R24" s="5">
        <v>2</v>
      </c>
      <c r="S24" s="4">
        <v>1</v>
      </c>
      <c r="T24" s="4">
        <v>1</v>
      </c>
      <c r="U24" s="4">
        <v>1</v>
      </c>
      <c r="V24" s="4">
        <v>1</v>
      </c>
      <c r="W24" s="4">
        <v>4</v>
      </c>
      <c r="X24">
        <v>3</v>
      </c>
      <c r="AA24" s="5">
        <v>1</v>
      </c>
      <c r="AB24" s="24">
        <v>0.70138888888888884</v>
      </c>
      <c r="AC24" s="24">
        <f t="shared" si="1"/>
        <v>2.5694444444444797E-2</v>
      </c>
      <c r="AD24">
        <v>8961</v>
      </c>
      <c r="AE24" s="75">
        <v>4</v>
      </c>
      <c r="AF24" s="75">
        <v>2</v>
      </c>
      <c r="AG24">
        <v>1668</v>
      </c>
      <c r="AH24" s="73">
        <v>3</v>
      </c>
      <c r="AI24">
        <v>9770</v>
      </c>
      <c r="AJ24" s="73">
        <v>1</v>
      </c>
      <c r="AK24">
        <v>7129</v>
      </c>
      <c r="AL24" s="73">
        <v>1</v>
      </c>
      <c r="AM24" s="78">
        <v>7</v>
      </c>
      <c r="AN24" t="s">
        <v>199</v>
      </c>
      <c r="AO24" s="2">
        <v>0.75208333333333333</v>
      </c>
      <c r="AP24" s="2">
        <f>AO24-G24</f>
        <v>7.6388888888889284E-2</v>
      </c>
      <c r="AQ24">
        <v>3.99</v>
      </c>
      <c r="AR24" s="9">
        <v>1</v>
      </c>
      <c r="AS24" s="9">
        <v>1</v>
      </c>
      <c r="AT24" s="9">
        <v>2</v>
      </c>
      <c r="AU24" s="9">
        <v>4</v>
      </c>
      <c r="AX24" s="4" t="s">
        <v>22</v>
      </c>
      <c r="BB24" s="5"/>
      <c r="BC24" s="5"/>
      <c r="BD24" s="5"/>
      <c r="BE24" s="5"/>
      <c r="BF24" s="4"/>
      <c r="BG24" s="4"/>
      <c r="BH24" s="4"/>
      <c r="BI24" s="4"/>
      <c r="BJ24" s="4"/>
      <c r="BM24" s="5"/>
      <c r="BN24" s="24">
        <v>0.7944444444444444</v>
      </c>
      <c r="BO24" s="24">
        <f>BN24-G24</f>
        <v>0.11875000000000036</v>
      </c>
      <c r="BP24">
        <v>2624</v>
      </c>
      <c r="BQ24" s="73">
        <v>4</v>
      </c>
      <c r="BR24" s="73">
        <v>2</v>
      </c>
      <c r="BS24">
        <v>2256</v>
      </c>
      <c r="BT24" s="73">
        <v>2</v>
      </c>
      <c r="BU24">
        <v>1556</v>
      </c>
      <c r="BV24" s="75">
        <v>1</v>
      </c>
      <c r="BW24">
        <v>2157</v>
      </c>
      <c r="BX24" s="73">
        <v>2</v>
      </c>
      <c r="BY24" s="78">
        <v>7</v>
      </c>
      <c r="BZ24" s="4">
        <v>2</v>
      </c>
      <c r="CA24" s="4">
        <v>2</v>
      </c>
      <c r="CB24">
        <v>2</v>
      </c>
      <c r="CC24" s="4">
        <v>4</v>
      </c>
      <c r="CE24" t="s">
        <v>326</v>
      </c>
    </row>
    <row r="25" spans="1:83" x14ac:dyDescent="0.35">
      <c r="A25" s="20">
        <v>8</v>
      </c>
      <c r="B25" s="27">
        <v>44990</v>
      </c>
      <c r="C25" s="20" t="s">
        <v>94</v>
      </c>
      <c r="D25" s="38" t="s">
        <v>357</v>
      </c>
      <c r="E25" s="20" t="s">
        <v>365</v>
      </c>
      <c r="F25" s="27">
        <v>44991</v>
      </c>
      <c r="G25" s="26">
        <v>0.59375</v>
      </c>
      <c r="H25" s="26">
        <v>0.66319444444444442</v>
      </c>
      <c r="I25" s="26">
        <f t="shared" si="5"/>
        <v>6.944444444444442E-2</v>
      </c>
      <c r="J25" s="4">
        <v>2</v>
      </c>
      <c r="K25" s="4">
        <v>1</v>
      </c>
      <c r="L25" s="20">
        <v>44</v>
      </c>
      <c r="M25" s="20">
        <v>22</v>
      </c>
      <c r="N25" s="20">
        <v>37.9</v>
      </c>
      <c r="O25" s="5">
        <v>1</v>
      </c>
      <c r="P25" s="5" t="s">
        <v>13</v>
      </c>
      <c r="Q25" s="70" t="s">
        <v>14</v>
      </c>
      <c r="R25" s="5">
        <v>2</v>
      </c>
      <c r="S25" s="4">
        <v>1</v>
      </c>
      <c r="T25" s="4">
        <v>2</v>
      </c>
      <c r="U25" s="4">
        <v>2</v>
      </c>
      <c r="V25" s="4">
        <v>1</v>
      </c>
      <c r="W25" s="4">
        <v>6</v>
      </c>
      <c r="X25" s="20">
        <v>2</v>
      </c>
      <c r="Y25" s="20"/>
      <c r="Z25" s="20" t="s">
        <v>167</v>
      </c>
      <c r="AA25" s="5">
        <v>2</v>
      </c>
      <c r="AB25" s="24">
        <v>0.61736111111111114</v>
      </c>
      <c r="AC25" s="24">
        <f t="shared" si="1"/>
        <v>2.3611111111111138E-2</v>
      </c>
      <c r="AD25" s="20">
        <v>1144</v>
      </c>
      <c r="AE25" s="75">
        <v>2</v>
      </c>
      <c r="AF25" s="75">
        <v>1</v>
      </c>
      <c r="AG25" s="20">
        <v>2986</v>
      </c>
      <c r="AH25" s="73">
        <v>2</v>
      </c>
      <c r="AI25" s="20">
        <v>5394</v>
      </c>
      <c r="AJ25" s="75">
        <v>2</v>
      </c>
      <c r="AK25" s="20">
        <v>7470</v>
      </c>
      <c r="AL25" s="73">
        <v>3</v>
      </c>
      <c r="AM25" s="78">
        <v>8</v>
      </c>
      <c r="AN25" s="20" t="s">
        <v>159</v>
      </c>
      <c r="AO25" s="26">
        <v>0.68888888888888899</v>
      </c>
      <c r="AP25" s="26">
        <f>AO25-G25</f>
        <v>9.5138888888888995E-2</v>
      </c>
      <c r="AQ25" s="20">
        <v>15.2</v>
      </c>
      <c r="AR25" s="9">
        <v>1</v>
      </c>
      <c r="AS25" s="9">
        <v>1</v>
      </c>
      <c r="AT25" s="9">
        <v>0</v>
      </c>
      <c r="AU25" s="9"/>
      <c r="AV25" s="26">
        <v>0.77013888888888893</v>
      </c>
      <c r="AW25" s="26">
        <f>AV25-G25</f>
        <v>0.17638888888888893</v>
      </c>
      <c r="AX25" s="4" t="s">
        <v>21</v>
      </c>
      <c r="AY25" s="20">
        <v>36</v>
      </c>
      <c r="AZ25" s="20">
        <v>38</v>
      </c>
      <c r="BA25" s="20"/>
      <c r="BB25" s="5">
        <v>1</v>
      </c>
      <c r="BC25" s="5" t="s">
        <v>13</v>
      </c>
      <c r="BD25" s="5" t="s">
        <v>14</v>
      </c>
      <c r="BE25" s="5"/>
      <c r="BF25" s="4">
        <v>1</v>
      </c>
      <c r="BG25" s="4">
        <v>2</v>
      </c>
      <c r="BH25" s="4">
        <v>2</v>
      </c>
      <c r="BI25" s="4">
        <v>2</v>
      </c>
      <c r="BJ25" s="4">
        <v>7</v>
      </c>
      <c r="BK25" s="20">
        <v>8</v>
      </c>
      <c r="BL25" s="20" t="s">
        <v>170</v>
      </c>
      <c r="BM25" s="5">
        <v>2</v>
      </c>
      <c r="BN25" s="24">
        <v>0.71527777777777779</v>
      </c>
      <c r="BO25" s="24">
        <f>BN25-G25</f>
        <v>0.12152777777777779</v>
      </c>
      <c r="BP25" s="20">
        <v>7566</v>
      </c>
      <c r="BQ25" s="73">
        <v>2</v>
      </c>
      <c r="BR25" s="73">
        <v>1</v>
      </c>
      <c r="BS25" s="20">
        <v>4029</v>
      </c>
      <c r="BT25" s="73">
        <v>1</v>
      </c>
      <c r="BU25" s="20">
        <v>3996</v>
      </c>
      <c r="BV25" s="73">
        <v>1</v>
      </c>
      <c r="BW25" s="20">
        <v>4396</v>
      </c>
      <c r="BX25" s="73">
        <v>3</v>
      </c>
      <c r="BY25" s="78">
        <v>6</v>
      </c>
      <c r="BZ25" s="4">
        <v>1</v>
      </c>
      <c r="CA25" s="4">
        <v>2</v>
      </c>
      <c r="CB25" s="20">
        <v>0</v>
      </c>
      <c r="CC25" s="4"/>
      <c r="CD25" s="20"/>
      <c r="CE25" s="20" t="s">
        <v>327</v>
      </c>
    </row>
    <row r="26" spans="1:83" x14ac:dyDescent="0.35">
      <c r="A26" s="20">
        <v>8</v>
      </c>
      <c r="B26" s="27">
        <v>44990</v>
      </c>
      <c r="C26" s="20" t="s">
        <v>95</v>
      </c>
      <c r="D26" s="38" t="s">
        <v>358</v>
      </c>
      <c r="E26" s="20" t="s">
        <v>365</v>
      </c>
      <c r="F26" s="27">
        <v>44991</v>
      </c>
      <c r="G26" s="26">
        <v>0.59375</v>
      </c>
      <c r="H26" s="26">
        <v>0.66111111111111109</v>
      </c>
      <c r="I26" s="26">
        <f t="shared" ref="I26:I32" si="6">H26-G26</f>
        <v>6.7361111111111094E-2</v>
      </c>
      <c r="J26" s="4">
        <v>1</v>
      </c>
      <c r="K26" s="4">
        <v>1</v>
      </c>
      <c r="L26" s="20">
        <v>34</v>
      </c>
      <c r="M26" s="20">
        <v>34</v>
      </c>
      <c r="N26" s="20">
        <v>38.200000000000003</v>
      </c>
      <c r="O26" s="5">
        <v>1</v>
      </c>
      <c r="P26" s="5" t="s">
        <v>13</v>
      </c>
      <c r="Q26" s="70" t="s">
        <v>14</v>
      </c>
      <c r="R26" s="5">
        <v>1</v>
      </c>
      <c r="S26" s="4">
        <v>2</v>
      </c>
      <c r="T26" s="4">
        <v>2</v>
      </c>
      <c r="U26" s="4">
        <v>2</v>
      </c>
      <c r="V26" s="4">
        <v>2</v>
      </c>
      <c r="W26" s="4">
        <v>8</v>
      </c>
      <c r="X26" s="20">
        <v>6</v>
      </c>
      <c r="Y26" s="20"/>
      <c r="Z26" s="20" t="s">
        <v>116</v>
      </c>
      <c r="AA26" s="5">
        <v>2</v>
      </c>
      <c r="AB26" s="24">
        <v>0.61111111111111105</v>
      </c>
      <c r="AC26" s="24">
        <f t="shared" si="1"/>
        <v>1.7361111111111049E-2</v>
      </c>
      <c r="AD26" s="20">
        <v>1045</v>
      </c>
      <c r="AE26" s="73">
        <v>3</v>
      </c>
      <c r="AF26" s="73">
        <v>2</v>
      </c>
      <c r="AG26" s="20">
        <v>6728</v>
      </c>
      <c r="AH26" s="75">
        <v>1</v>
      </c>
      <c r="AI26" s="20">
        <v>8606</v>
      </c>
      <c r="AJ26" s="73">
        <v>1</v>
      </c>
      <c r="AK26" s="20">
        <v>1511</v>
      </c>
      <c r="AL26" s="73">
        <v>3</v>
      </c>
      <c r="AM26" s="78">
        <v>7</v>
      </c>
      <c r="AN26" s="20" t="s">
        <v>176</v>
      </c>
      <c r="AO26" s="26">
        <v>0.68611111111111101</v>
      </c>
      <c r="AP26" s="26">
        <f>AO26-G26</f>
        <v>9.2361111111111005E-2</v>
      </c>
      <c r="AQ26" s="20">
        <v>13.76</v>
      </c>
      <c r="AR26" s="9">
        <v>2</v>
      </c>
      <c r="AS26" s="9">
        <v>1</v>
      </c>
      <c r="AT26" s="9">
        <v>0</v>
      </c>
      <c r="AU26" s="9"/>
      <c r="AV26" s="26">
        <v>0.75694444444444442</v>
      </c>
      <c r="AW26" s="26">
        <f>AV26-G26</f>
        <v>0.16319444444444442</v>
      </c>
      <c r="AX26" s="4" t="s">
        <v>21</v>
      </c>
      <c r="AY26" s="20">
        <v>46</v>
      </c>
      <c r="AZ26" s="20">
        <v>38</v>
      </c>
      <c r="BA26" s="20"/>
      <c r="BB26" s="5">
        <v>1</v>
      </c>
      <c r="BC26" s="5" t="s">
        <v>13</v>
      </c>
      <c r="BD26" s="5" t="s">
        <v>14</v>
      </c>
      <c r="BE26" s="5"/>
      <c r="BF26" s="4">
        <v>2</v>
      </c>
      <c r="BG26" s="4">
        <v>2</v>
      </c>
      <c r="BH26" s="4">
        <v>2</v>
      </c>
      <c r="BI26" s="4">
        <v>1</v>
      </c>
      <c r="BJ26" s="4">
        <v>7</v>
      </c>
      <c r="BK26" s="20">
        <v>1</v>
      </c>
      <c r="BL26" s="20" t="s">
        <v>177</v>
      </c>
      <c r="BM26" s="5">
        <v>2</v>
      </c>
      <c r="BN26" s="24">
        <v>0.70972222222222225</v>
      </c>
      <c r="BO26" s="24">
        <f>BN26-G26</f>
        <v>0.11597222222222225</v>
      </c>
      <c r="BP26" s="20">
        <v>3809</v>
      </c>
      <c r="BQ26" s="73">
        <v>2</v>
      </c>
      <c r="BR26" s="73">
        <v>1</v>
      </c>
      <c r="BS26" s="20">
        <v>9367</v>
      </c>
      <c r="BT26" s="73">
        <v>1</v>
      </c>
      <c r="BU26" s="20">
        <v>5461</v>
      </c>
      <c r="BV26" s="73">
        <v>1</v>
      </c>
      <c r="BW26" s="20">
        <v>7054</v>
      </c>
      <c r="BX26" s="73">
        <v>1</v>
      </c>
      <c r="BY26" s="78">
        <v>4</v>
      </c>
      <c r="BZ26" s="4">
        <v>2</v>
      </c>
      <c r="CA26" s="4">
        <v>1</v>
      </c>
      <c r="CB26" s="20">
        <v>0</v>
      </c>
      <c r="CC26" s="4"/>
      <c r="CD26" s="20"/>
      <c r="CE26" s="20" t="s">
        <v>327</v>
      </c>
    </row>
    <row r="27" spans="1:83" x14ac:dyDescent="0.35">
      <c r="A27" s="20">
        <v>8</v>
      </c>
      <c r="B27" s="27">
        <v>44990</v>
      </c>
      <c r="C27" s="20" t="s">
        <v>96</v>
      </c>
      <c r="D27" s="38" t="s">
        <v>359</v>
      </c>
      <c r="E27" s="20" t="s">
        <v>365</v>
      </c>
      <c r="F27" s="27">
        <v>44991</v>
      </c>
      <c r="G27" s="26">
        <v>0.59375</v>
      </c>
      <c r="H27" s="26">
        <v>0.65277777777777779</v>
      </c>
      <c r="I27" s="26">
        <f t="shared" si="6"/>
        <v>5.902777777777779E-2</v>
      </c>
      <c r="J27" s="4">
        <v>2</v>
      </c>
      <c r="K27" s="4">
        <v>1</v>
      </c>
      <c r="L27" s="20">
        <v>38</v>
      </c>
      <c r="M27" s="20">
        <v>30</v>
      </c>
      <c r="N27" s="20">
        <v>37.799999999999997</v>
      </c>
      <c r="O27" s="5">
        <v>1</v>
      </c>
      <c r="P27" s="5" t="s">
        <v>13</v>
      </c>
      <c r="Q27" s="70" t="s">
        <v>14</v>
      </c>
      <c r="R27" s="5">
        <v>1</v>
      </c>
      <c r="S27" s="4">
        <v>2</v>
      </c>
      <c r="T27" s="4">
        <v>2</v>
      </c>
      <c r="U27" s="4">
        <v>2</v>
      </c>
      <c r="V27" s="4">
        <v>1</v>
      </c>
      <c r="W27" s="4">
        <v>7</v>
      </c>
      <c r="X27" s="20">
        <v>4</v>
      </c>
      <c r="Y27" s="20"/>
      <c r="Z27" s="20" t="s">
        <v>116</v>
      </c>
      <c r="AA27" s="5">
        <v>2</v>
      </c>
      <c r="AB27" s="24">
        <v>0.6069444444444444</v>
      </c>
      <c r="AC27" s="24">
        <f t="shared" si="1"/>
        <v>1.3194444444444398E-2</v>
      </c>
      <c r="AD27" s="20">
        <v>5194</v>
      </c>
      <c r="AE27" s="73">
        <v>2</v>
      </c>
      <c r="AF27" s="73">
        <v>1</v>
      </c>
      <c r="AG27" s="20">
        <v>2340</v>
      </c>
      <c r="AH27" s="73">
        <v>1</v>
      </c>
      <c r="AI27" s="20">
        <v>4669</v>
      </c>
      <c r="AJ27" s="75">
        <v>1</v>
      </c>
      <c r="AK27" s="20">
        <v>6575</v>
      </c>
      <c r="AL27" s="73">
        <v>1</v>
      </c>
      <c r="AM27" s="78">
        <v>4</v>
      </c>
      <c r="AN27" s="20" t="s">
        <v>178</v>
      </c>
      <c r="AO27" s="26">
        <v>0.68333333333333324</v>
      </c>
      <c r="AP27" s="26">
        <f>AO27-G27</f>
        <v>8.9583333333333237E-2</v>
      </c>
      <c r="AQ27" s="20">
        <v>18.48</v>
      </c>
      <c r="AR27" s="9">
        <v>1</v>
      </c>
      <c r="AS27" s="9">
        <v>1</v>
      </c>
      <c r="AT27" s="9">
        <v>1</v>
      </c>
      <c r="AU27" s="9">
        <v>2</v>
      </c>
      <c r="AV27" s="26">
        <v>0.74791666666666667</v>
      </c>
      <c r="AW27" s="26">
        <f>AV27-G27</f>
        <v>0.15416666666666667</v>
      </c>
      <c r="AX27" s="4" t="s">
        <v>21</v>
      </c>
      <c r="AY27" s="20">
        <v>40</v>
      </c>
      <c r="AZ27" s="20">
        <v>18</v>
      </c>
      <c r="BA27" s="20"/>
      <c r="BB27" s="5">
        <v>1</v>
      </c>
      <c r="BC27" s="5" t="s">
        <v>13</v>
      </c>
      <c r="BD27" s="5" t="s">
        <v>14</v>
      </c>
      <c r="BE27" s="5"/>
      <c r="BF27" s="4">
        <v>2</v>
      </c>
      <c r="BG27" s="4">
        <v>2</v>
      </c>
      <c r="BH27" s="4">
        <v>3</v>
      </c>
      <c r="BI27" s="4">
        <v>2</v>
      </c>
      <c r="BJ27" s="4">
        <v>9</v>
      </c>
      <c r="BK27" s="20">
        <v>6</v>
      </c>
      <c r="BL27" s="20"/>
      <c r="BM27" s="5">
        <v>1</v>
      </c>
      <c r="BN27" s="24">
        <v>0.6972222222222223</v>
      </c>
      <c r="BO27" s="24">
        <f>BN27-G27</f>
        <v>0.1034722222222223</v>
      </c>
      <c r="BP27" s="20">
        <v>9315</v>
      </c>
      <c r="BQ27" s="73">
        <v>3</v>
      </c>
      <c r="BR27" s="73">
        <v>2</v>
      </c>
      <c r="BS27" s="20">
        <v>3799</v>
      </c>
      <c r="BT27" s="73">
        <v>1</v>
      </c>
      <c r="BU27" s="20">
        <v>9965</v>
      </c>
      <c r="BV27" s="73">
        <v>1</v>
      </c>
      <c r="BW27" s="20">
        <v>5985</v>
      </c>
      <c r="BX27" s="73">
        <v>3</v>
      </c>
      <c r="BY27" s="78">
        <v>7</v>
      </c>
      <c r="BZ27" s="4">
        <v>1</v>
      </c>
      <c r="CA27" s="4">
        <v>1</v>
      </c>
      <c r="CB27" s="20">
        <v>1</v>
      </c>
      <c r="CC27" s="4">
        <v>2</v>
      </c>
      <c r="CD27" s="20">
        <v>1.93</v>
      </c>
      <c r="CE27" s="20" t="s">
        <v>327</v>
      </c>
    </row>
    <row r="28" spans="1:83" x14ac:dyDescent="0.35">
      <c r="A28" s="20">
        <v>8</v>
      </c>
      <c r="B28" s="27">
        <v>44990</v>
      </c>
      <c r="C28" s="20" t="s">
        <v>97</v>
      </c>
      <c r="D28" s="38" t="s">
        <v>360</v>
      </c>
      <c r="E28" s="20" t="s">
        <v>365</v>
      </c>
      <c r="F28" s="27">
        <v>44991</v>
      </c>
      <c r="G28" s="26">
        <v>0.59375</v>
      </c>
      <c r="H28" s="26">
        <v>0.65625</v>
      </c>
      <c r="I28" s="26">
        <f t="shared" si="6"/>
        <v>6.25E-2</v>
      </c>
      <c r="J28" s="4">
        <v>2</v>
      </c>
      <c r="K28" s="4">
        <v>1</v>
      </c>
      <c r="L28" s="20">
        <v>32</v>
      </c>
      <c r="M28" s="20">
        <v>24</v>
      </c>
      <c r="N28" s="20">
        <v>37.6</v>
      </c>
      <c r="O28" s="5">
        <v>1</v>
      </c>
      <c r="P28" s="5" t="s">
        <v>13</v>
      </c>
      <c r="Q28" s="70" t="s">
        <v>14</v>
      </c>
      <c r="R28" s="5">
        <v>1</v>
      </c>
      <c r="S28" s="4">
        <v>0</v>
      </c>
      <c r="T28" s="4">
        <v>1</v>
      </c>
      <c r="U28" s="4">
        <v>2</v>
      </c>
      <c r="V28" s="4">
        <v>1</v>
      </c>
      <c r="W28" s="4">
        <v>4</v>
      </c>
      <c r="X28" s="20">
        <v>0</v>
      </c>
      <c r="Y28" s="20" t="s">
        <v>180</v>
      </c>
      <c r="Z28" s="20" t="s">
        <v>181</v>
      </c>
      <c r="AA28" s="5">
        <v>1</v>
      </c>
      <c r="AB28" s="24">
        <v>0.60277777777777775</v>
      </c>
      <c r="AC28" s="24">
        <f t="shared" si="1"/>
        <v>9.0277777777777457E-3</v>
      </c>
      <c r="AD28" s="20">
        <v>1077</v>
      </c>
      <c r="AE28" s="73">
        <v>5</v>
      </c>
      <c r="AF28" s="73">
        <v>3</v>
      </c>
      <c r="AG28" s="20">
        <v>1005</v>
      </c>
      <c r="AH28" s="73">
        <v>3</v>
      </c>
      <c r="AI28" s="20">
        <v>1788</v>
      </c>
      <c r="AJ28" s="75">
        <v>2</v>
      </c>
      <c r="AK28" s="20">
        <v>4737</v>
      </c>
      <c r="AL28" s="73">
        <v>2</v>
      </c>
      <c r="AM28" s="78">
        <v>10</v>
      </c>
      <c r="AN28" s="20" t="s">
        <v>153</v>
      </c>
      <c r="AO28" s="26">
        <v>0.70138888888888884</v>
      </c>
      <c r="AP28" s="26">
        <f>AO28-G28</f>
        <v>0.10763888888888884</v>
      </c>
      <c r="AQ28" s="20">
        <v>22.64</v>
      </c>
      <c r="AR28" s="9">
        <v>1</v>
      </c>
      <c r="AS28" s="9">
        <v>1</v>
      </c>
      <c r="AT28" s="9">
        <v>1</v>
      </c>
      <c r="AU28" s="9">
        <v>2</v>
      </c>
      <c r="AV28" s="26">
        <v>0.75416666666666665</v>
      </c>
      <c r="AW28" s="26">
        <f>AV28-G28</f>
        <v>0.16041666666666665</v>
      </c>
      <c r="AX28" s="4" t="s">
        <v>21</v>
      </c>
      <c r="AY28" s="20">
        <v>32</v>
      </c>
      <c r="AZ28" s="20">
        <v>20</v>
      </c>
      <c r="BA28" s="20"/>
      <c r="BB28" s="5">
        <v>1</v>
      </c>
      <c r="BC28" s="5" t="s">
        <v>13</v>
      </c>
      <c r="BD28" s="5" t="s">
        <v>14</v>
      </c>
      <c r="BE28" s="5"/>
      <c r="BF28" s="4">
        <v>2</v>
      </c>
      <c r="BG28" s="4">
        <v>2</v>
      </c>
      <c r="BH28" s="4">
        <v>3</v>
      </c>
      <c r="BI28" s="4">
        <v>3</v>
      </c>
      <c r="BJ28" s="4">
        <v>10</v>
      </c>
      <c r="BK28" s="20">
        <v>12</v>
      </c>
      <c r="BL28" s="20" t="s">
        <v>182</v>
      </c>
      <c r="BM28" s="5">
        <v>2</v>
      </c>
      <c r="BN28" s="24">
        <v>0.70416666666666661</v>
      </c>
      <c r="BO28" s="24">
        <f>BN28-G28</f>
        <v>0.11041666666666661</v>
      </c>
      <c r="BP28" s="20">
        <v>1794</v>
      </c>
      <c r="BQ28" s="73">
        <v>4</v>
      </c>
      <c r="BR28" s="73">
        <v>2</v>
      </c>
      <c r="BS28" s="20">
        <v>2644</v>
      </c>
      <c r="BT28" s="73">
        <v>1</v>
      </c>
      <c r="BU28" s="20">
        <v>3499</v>
      </c>
      <c r="BV28" s="73">
        <v>1</v>
      </c>
      <c r="BW28" s="20">
        <v>7848</v>
      </c>
      <c r="BX28" s="75">
        <v>2</v>
      </c>
      <c r="BY28" s="79">
        <v>6</v>
      </c>
      <c r="BZ28" s="4">
        <v>1</v>
      </c>
      <c r="CA28" s="4">
        <v>1</v>
      </c>
      <c r="CB28" s="20">
        <v>1</v>
      </c>
      <c r="CC28" s="4">
        <v>2</v>
      </c>
      <c r="CD28" s="20">
        <v>2.2200000000000002</v>
      </c>
      <c r="CE28" s="20" t="s">
        <v>327</v>
      </c>
    </row>
    <row r="29" spans="1:83" x14ac:dyDescent="0.35">
      <c r="A29" s="20">
        <v>8</v>
      </c>
      <c r="B29" s="27">
        <v>44990</v>
      </c>
      <c r="C29" s="20" t="s">
        <v>98</v>
      </c>
      <c r="D29" s="38" t="s">
        <v>361</v>
      </c>
      <c r="E29" s="20" t="s">
        <v>365</v>
      </c>
      <c r="F29" s="27">
        <v>44991</v>
      </c>
      <c r="G29" s="26">
        <v>0.59375</v>
      </c>
      <c r="H29" s="26">
        <v>0.6694444444444444</v>
      </c>
      <c r="I29" s="26">
        <f t="shared" si="6"/>
        <v>7.5694444444444398E-2</v>
      </c>
      <c r="J29" s="4">
        <v>3</v>
      </c>
      <c r="K29" s="4">
        <v>0</v>
      </c>
      <c r="L29" s="20">
        <v>44</v>
      </c>
      <c r="M29" s="20">
        <v>24</v>
      </c>
      <c r="N29" s="20">
        <v>37.9</v>
      </c>
      <c r="O29" s="5">
        <v>1</v>
      </c>
      <c r="P29" s="5" t="s">
        <v>13</v>
      </c>
      <c r="Q29" s="70" t="s">
        <v>14</v>
      </c>
      <c r="R29" s="5">
        <v>1</v>
      </c>
      <c r="S29" s="4">
        <v>1</v>
      </c>
      <c r="T29" s="4">
        <v>1</v>
      </c>
      <c r="U29" s="4">
        <v>1</v>
      </c>
      <c r="V29" s="4">
        <v>1</v>
      </c>
      <c r="W29" s="4">
        <v>4</v>
      </c>
      <c r="X29" s="20">
        <v>2</v>
      </c>
      <c r="Y29" s="20" t="s">
        <v>180</v>
      </c>
      <c r="Z29" s="20"/>
      <c r="AA29" s="5">
        <v>1</v>
      </c>
      <c r="AB29" s="24">
        <v>0.62708333333333333</v>
      </c>
      <c r="AC29" s="24">
        <f t="shared" si="1"/>
        <v>3.3333333333333326E-2</v>
      </c>
      <c r="AD29" s="20">
        <v>7403</v>
      </c>
      <c r="AE29" s="73">
        <v>2</v>
      </c>
      <c r="AF29" s="73">
        <v>1</v>
      </c>
      <c r="AG29" s="20">
        <v>8476</v>
      </c>
      <c r="AH29" s="73">
        <v>1</v>
      </c>
      <c r="AI29" s="20">
        <v>8458</v>
      </c>
      <c r="AJ29" s="75">
        <v>1</v>
      </c>
      <c r="AK29" s="20">
        <v>1211</v>
      </c>
      <c r="AL29" s="73">
        <v>1</v>
      </c>
      <c r="AM29" s="78">
        <v>4</v>
      </c>
      <c r="AN29" s="20" t="s">
        <v>184</v>
      </c>
      <c r="AO29" s="26">
        <v>0.69236111111111109</v>
      </c>
      <c r="AP29" s="26">
        <f>AO29-G29</f>
        <v>9.8611111111111094E-2</v>
      </c>
      <c r="AQ29" s="20">
        <v>11.74</v>
      </c>
      <c r="AR29" s="9">
        <v>2</v>
      </c>
      <c r="AS29" s="9">
        <v>1</v>
      </c>
      <c r="AT29" s="9">
        <v>0</v>
      </c>
      <c r="AU29" s="9"/>
      <c r="AV29" s="26">
        <v>0.7583333333333333</v>
      </c>
      <c r="AW29" s="26">
        <f>AV29-G29</f>
        <v>0.1645833333333333</v>
      </c>
      <c r="AX29" s="4" t="s">
        <v>20</v>
      </c>
      <c r="AY29" s="20">
        <v>48</v>
      </c>
      <c r="AZ29" s="20">
        <v>28</v>
      </c>
      <c r="BA29" s="20"/>
      <c r="BB29" s="5">
        <v>1</v>
      </c>
      <c r="BC29" s="5" t="s">
        <v>13</v>
      </c>
      <c r="BD29" s="5" t="s">
        <v>14</v>
      </c>
      <c r="BE29" s="5"/>
      <c r="BF29" s="4">
        <v>2</v>
      </c>
      <c r="BG29" s="4">
        <v>2</v>
      </c>
      <c r="BH29" s="4">
        <v>2</v>
      </c>
      <c r="BI29" s="4">
        <v>1</v>
      </c>
      <c r="BJ29" s="4">
        <v>7</v>
      </c>
      <c r="BK29" s="20">
        <v>4</v>
      </c>
      <c r="BL29" s="20" t="s">
        <v>185</v>
      </c>
      <c r="BM29" s="5">
        <v>2</v>
      </c>
      <c r="BN29" s="24">
        <v>0.72499999999999998</v>
      </c>
      <c r="BO29" s="24">
        <f>BN29-G29</f>
        <v>0.13124999999999998</v>
      </c>
      <c r="BP29" s="20">
        <v>4070</v>
      </c>
      <c r="BQ29" s="73">
        <v>4</v>
      </c>
      <c r="BR29" s="73">
        <v>2</v>
      </c>
      <c r="BS29" s="20">
        <v>3771</v>
      </c>
      <c r="BT29" s="73">
        <v>1</v>
      </c>
      <c r="BU29" s="20">
        <v>4412</v>
      </c>
      <c r="BV29" s="73">
        <v>3</v>
      </c>
      <c r="BW29" s="20">
        <v>2431</v>
      </c>
      <c r="BX29" s="73">
        <v>2</v>
      </c>
      <c r="BY29" s="78">
        <v>8</v>
      </c>
      <c r="BZ29" s="4">
        <v>2</v>
      </c>
      <c r="CA29" s="4">
        <v>2</v>
      </c>
      <c r="CB29" s="20">
        <v>0</v>
      </c>
      <c r="CC29" s="4"/>
      <c r="CD29" s="20"/>
      <c r="CE29" s="20" t="s">
        <v>327</v>
      </c>
    </row>
    <row r="30" spans="1:83" x14ac:dyDescent="0.35">
      <c r="A30" s="20">
        <v>8</v>
      </c>
      <c r="B30" s="27">
        <v>44990</v>
      </c>
      <c r="C30" s="20" t="s">
        <v>99</v>
      </c>
      <c r="D30" s="38" t="s">
        <v>362</v>
      </c>
      <c r="E30" s="20" t="s">
        <v>365</v>
      </c>
      <c r="F30" s="27">
        <v>44991</v>
      </c>
      <c r="G30" s="26">
        <v>0.59375</v>
      </c>
      <c r="H30" s="26">
        <v>0.67222222222222217</v>
      </c>
      <c r="I30" s="26">
        <f t="shared" si="6"/>
        <v>7.8472222222222165E-2</v>
      </c>
      <c r="J30" s="4">
        <v>2</v>
      </c>
      <c r="K30" s="4">
        <v>1</v>
      </c>
      <c r="L30" s="20">
        <v>48</v>
      </c>
      <c r="M30" s="20">
        <v>18</v>
      </c>
      <c r="N30" s="20">
        <v>37.6</v>
      </c>
      <c r="O30" s="5">
        <v>1</v>
      </c>
      <c r="P30" s="5" t="s">
        <v>13</v>
      </c>
      <c r="Q30" s="70" t="s">
        <v>14</v>
      </c>
      <c r="R30" s="5">
        <v>1</v>
      </c>
      <c r="S30" s="4">
        <v>2</v>
      </c>
      <c r="T30" s="4">
        <v>1</v>
      </c>
      <c r="U30" s="4">
        <v>1</v>
      </c>
      <c r="V30" s="4">
        <v>1</v>
      </c>
      <c r="W30" s="4">
        <v>5</v>
      </c>
      <c r="X30" s="20">
        <v>2</v>
      </c>
      <c r="Y30" s="20"/>
      <c r="Z30" s="20"/>
      <c r="AA30" s="5">
        <v>1</v>
      </c>
      <c r="AB30" s="24">
        <v>0.63194444444444442</v>
      </c>
      <c r="AC30" s="24">
        <f t="shared" si="1"/>
        <v>3.819444444444442E-2</v>
      </c>
      <c r="AD30" s="20">
        <v>8760</v>
      </c>
      <c r="AE30" s="73">
        <v>1</v>
      </c>
      <c r="AF30" s="73">
        <v>1</v>
      </c>
      <c r="AG30" s="20">
        <v>1398</v>
      </c>
      <c r="AH30" s="73">
        <v>1</v>
      </c>
      <c r="AI30" s="20">
        <v>6066</v>
      </c>
      <c r="AJ30" s="75">
        <v>1</v>
      </c>
      <c r="AK30" s="20">
        <v>5288</v>
      </c>
      <c r="AL30" s="73">
        <v>2</v>
      </c>
      <c r="AM30" s="78">
        <v>5</v>
      </c>
      <c r="AN30" s="20" t="s">
        <v>186</v>
      </c>
      <c r="AO30" s="26">
        <v>0.69374999999999998</v>
      </c>
      <c r="AP30" s="26">
        <f>AO30-G30</f>
        <v>9.9999999999999978E-2</v>
      </c>
      <c r="AQ30" s="20">
        <v>19.12</v>
      </c>
      <c r="AR30" s="9">
        <v>1</v>
      </c>
      <c r="AS30" s="9">
        <v>1</v>
      </c>
      <c r="AT30" s="9">
        <v>0</v>
      </c>
      <c r="AU30" s="9"/>
      <c r="AV30" s="26">
        <v>0.76180555555555551</v>
      </c>
      <c r="AW30" s="26">
        <f>AV30-G30</f>
        <v>0.16805555555555551</v>
      </c>
      <c r="AX30" s="4" t="s">
        <v>21</v>
      </c>
      <c r="AY30" s="20">
        <v>46</v>
      </c>
      <c r="AZ30" s="20">
        <v>26</v>
      </c>
      <c r="BA30" s="20"/>
      <c r="BB30" s="5">
        <v>1</v>
      </c>
      <c r="BC30" s="5" t="s">
        <v>13</v>
      </c>
      <c r="BD30" s="5" t="s">
        <v>14</v>
      </c>
      <c r="BE30" s="5"/>
      <c r="BF30" s="4">
        <v>2</v>
      </c>
      <c r="BG30" s="4">
        <v>2</v>
      </c>
      <c r="BH30" s="4">
        <v>2</v>
      </c>
      <c r="BI30" s="4">
        <v>1</v>
      </c>
      <c r="BJ30" s="4">
        <v>7</v>
      </c>
      <c r="BK30" s="20">
        <v>4</v>
      </c>
      <c r="BL30" s="20"/>
      <c r="BM30" s="5">
        <v>1</v>
      </c>
      <c r="BN30" s="24">
        <v>0.72916666666666663</v>
      </c>
      <c r="BO30" s="24">
        <f>BN30-G30</f>
        <v>0.13541666666666663</v>
      </c>
      <c r="BP30" s="20">
        <v>4443</v>
      </c>
      <c r="BQ30" s="73">
        <v>1</v>
      </c>
      <c r="BR30" s="73">
        <v>1</v>
      </c>
      <c r="BS30" s="20">
        <v>8968</v>
      </c>
      <c r="BT30" s="73">
        <v>1</v>
      </c>
      <c r="BU30" s="20">
        <v>7146</v>
      </c>
      <c r="BV30" s="73">
        <v>1</v>
      </c>
      <c r="BW30" s="20">
        <v>2214</v>
      </c>
      <c r="BX30" s="73">
        <v>1</v>
      </c>
      <c r="BY30" s="78">
        <v>4</v>
      </c>
      <c r="BZ30" s="4">
        <v>1</v>
      </c>
      <c r="CA30" s="4">
        <v>1</v>
      </c>
      <c r="CB30" s="20">
        <v>0</v>
      </c>
      <c r="CC30" s="4"/>
      <c r="CD30" s="20"/>
      <c r="CE30" s="20" t="s">
        <v>327</v>
      </c>
    </row>
    <row r="31" spans="1:83" x14ac:dyDescent="0.35">
      <c r="A31" s="20">
        <v>8</v>
      </c>
      <c r="B31" s="27">
        <v>44990</v>
      </c>
      <c r="C31" s="20" t="s">
        <v>100</v>
      </c>
      <c r="D31" s="38" t="s">
        <v>363</v>
      </c>
      <c r="E31" s="20" t="s">
        <v>365</v>
      </c>
      <c r="F31" s="27">
        <v>44991</v>
      </c>
      <c r="G31" s="26">
        <v>0.59375</v>
      </c>
      <c r="H31" s="26">
        <v>0.66666666666666663</v>
      </c>
      <c r="I31" s="26">
        <f t="shared" si="6"/>
        <v>7.291666666666663E-2</v>
      </c>
      <c r="J31" s="4">
        <v>2</v>
      </c>
      <c r="K31" s="4">
        <v>2</v>
      </c>
      <c r="L31" s="20">
        <v>56</v>
      </c>
      <c r="M31" s="20">
        <v>50</v>
      </c>
      <c r="N31" s="20">
        <v>37.700000000000003</v>
      </c>
      <c r="O31" s="5">
        <v>1</v>
      </c>
      <c r="P31" s="5" t="s">
        <v>13</v>
      </c>
      <c r="Q31" s="70" t="s">
        <v>14</v>
      </c>
      <c r="R31" s="5">
        <v>1</v>
      </c>
      <c r="S31" s="4">
        <v>0</v>
      </c>
      <c r="T31" s="4">
        <v>1</v>
      </c>
      <c r="U31" s="4">
        <v>2</v>
      </c>
      <c r="V31" s="4">
        <v>1</v>
      </c>
      <c r="W31" s="4">
        <v>4</v>
      </c>
      <c r="X31" s="20">
        <v>0</v>
      </c>
      <c r="Y31" s="20"/>
      <c r="Z31" s="20" t="s">
        <v>187</v>
      </c>
      <c r="AA31" s="5">
        <v>2</v>
      </c>
      <c r="AB31" s="24">
        <v>0.62083333333333335</v>
      </c>
      <c r="AC31" s="24">
        <f t="shared" si="1"/>
        <v>2.7083333333333348E-2</v>
      </c>
      <c r="AD31" s="20">
        <v>2061</v>
      </c>
      <c r="AE31" s="73">
        <v>2</v>
      </c>
      <c r="AF31" s="73">
        <v>1</v>
      </c>
      <c r="AG31" s="20">
        <v>2421</v>
      </c>
      <c r="AH31" s="73">
        <v>1</v>
      </c>
      <c r="AI31" s="20">
        <v>7708</v>
      </c>
      <c r="AJ31" s="75">
        <v>3</v>
      </c>
      <c r="AK31" s="20">
        <v>3162</v>
      </c>
      <c r="AL31" s="75">
        <v>1</v>
      </c>
      <c r="AM31" s="79">
        <v>6</v>
      </c>
      <c r="AN31" s="20" t="s">
        <v>188</v>
      </c>
      <c r="AO31" s="26">
        <v>0.69027777777777777</v>
      </c>
      <c r="AP31" s="26">
        <f>AO31-G31</f>
        <v>9.6527777777777768E-2</v>
      </c>
      <c r="AQ31" s="20">
        <v>17.25</v>
      </c>
      <c r="AR31" s="9">
        <v>1</v>
      </c>
      <c r="AS31" s="9">
        <v>1</v>
      </c>
      <c r="AT31" s="9">
        <v>0</v>
      </c>
      <c r="AU31" s="9"/>
      <c r="AV31" s="26">
        <v>0.76527777777777772</v>
      </c>
      <c r="AW31" s="26">
        <f>AV31-G31</f>
        <v>0.17152777777777772</v>
      </c>
      <c r="AX31" s="4" t="s">
        <v>21</v>
      </c>
      <c r="AY31" s="20">
        <v>40</v>
      </c>
      <c r="AZ31" s="20">
        <v>36</v>
      </c>
      <c r="BA31" s="20"/>
      <c r="BB31" s="5">
        <v>1</v>
      </c>
      <c r="BC31" s="5" t="s">
        <v>13</v>
      </c>
      <c r="BD31" s="5" t="s">
        <v>14</v>
      </c>
      <c r="BE31" s="5"/>
      <c r="BF31" s="4">
        <v>2</v>
      </c>
      <c r="BG31" s="4">
        <v>2</v>
      </c>
      <c r="BH31" s="4">
        <v>2</v>
      </c>
      <c r="BI31" s="4">
        <v>1</v>
      </c>
      <c r="BJ31" s="4">
        <v>7</v>
      </c>
      <c r="BK31" s="20">
        <v>2</v>
      </c>
      <c r="BL31" s="20" t="s">
        <v>189</v>
      </c>
      <c r="BM31" s="5">
        <v>2</v>
      </c>
      <c r="BN31" s="24">
        <v>0.71875</v>
      </c>
      <c r="BO31" s="24">
        <f>BN31-G31</f>
        <v>0.125</v>
      </c>
      <c r="BP31" s="20">
        <v>9167</v>
      </c>
      <c r="BQ31" s="80">
        <v>1</v>
      </c>
      <c r="BR31" s="80">
        <v>1</v>
      </c>
      <c r="BS31" s="20">
        <v>7762</v>
      </c>
      <c r="BT31" s="73">
        <v>1</v>
      </c>
      <c r="BU31" s="20">
        <v>3198</v>
      </c>
      <c r="BV31" s="73">
        <v>1</v>
      </c>
      <c r="BW31" s="20">
        <v>5084</v>
      </c>
      <c r="BX31" s="73">
        <v>1</v>
      </c>
      <c r="BY31" s="78">
        <v>4</v>
      </c>
      <c r="BZ31" s="4">
        <v>1</v>
      </c>
      <c r="CA31" s="4">
        <v>1</v>
      </c>
      <c r="CB31" s="20">
        <v>0</v>
      </c>
      <c r="CC31" s="4"/>
      <c r="CD31" s="20"/>
      <c r="CE31" s="20" t="s">
        <v>327</v>
      </c>
    </row>
    <row r="32" spans="1:83" x14ac:dyDescent="0.35">
      <c r="A32" s="20">
        <v>8</v>
      </c>
      <c r="B32" s="27">
        <v>44990</v>
      </c>
      <c r="C32" s="20" t="s">
        <v>101</v>
      </c>
      <c r="D32" s="38" t="s">
        <v>364</v>
      </c>
      <c r="E32" s="20" t="s">
        <v>365</v>
      </c>
      <c r="F32" s="27">
        <v>44991</v>
      </c>
      <c r="G32" s="26">
        <v>0.59375</v>
      </c>
      <c r="H32" s="26">
        <v>0.67361111111111116</v>
      </c>
      <c r="I32" s="26">
        <f t="shared" si="6"/>
        <v>7.986111111111116E-2</v>
      </c>
      <c r="J32" s="4">
        <v>1</v>
      </c>
      <c r="K32" s="4">
        <v>1</v>
      </c>
      <c r="L32" s="20">
        <v>36</v>
      </c>
      <c r="M32" s="20">
        <v>16</v>
      </c>
      <c r="N32" s="20">
        <v>37.799999999999997</v>
      </c>
      <c r="O32" s="5">
        <v>1</v>
      </c>
      <c r="P32" s="5" t="s">
        <v>13</v>
      </c>
      <c r="Q32" s="70" t="s">
        <v>14</v>
      </c>
      <c r="R32" s="5">
        <v>1</v>
      </c>
      <c r="S32" s="4">
        <v>1</v>
      </c>
      <c r="T32" s="4">
        <v>2</v>
      </c>
      <c r="U32" s="4">
        <v>2</v>
      </c>
      <c r="V32" s="4">
        <v>1</v>
      </c>
      <c r="W32" s="4">
        <v>6</v>
      </c>
      <c r="X32" s="20">
        <v>2</v>
      </c>
      <c r="Y32" s="20"/>
      <c r="Z32" s="20"/>
      <c r="AA32" s="5">
        <v>1</v>
      </c>
      <c r="AB32" s="24">
        <v>0.64652777777777781</v>
      </c>
      <c r="AC32" s="24">
        <f t="shared" si="1"/>
        <v>5.2777777777777812E-2</v>
      </c>
      <c r="AD32" s="20">
        <v>4229</v>
      </c>
      <c r="AE32" s="73">
        <v>3</v>
      </c>
      <c r="AF32" s="73">
        <v>2</v>
      </c>
      <c r="AG32" s="20">
        <v>1069</v>
      </c>
      <c r="AH32" s="73">
        <v>1</v>
      </c>
      <c r="AI32" s="20">
        <v>1892</v>
      </c>
      <c r="AJ32" s="73">
        <v>1</v>
      </c>
      <c r="AK32" s="20">
        <v>4104</v>
      </c>
      <c r="AL32" s="80"/>
      <c r="AM32" s="81"/>
      <c r="AN32" s="20" t="s">
        <v>183</v>
      </c>
      <c r="AO32" s="26">
        <v>0.68055555555555547</v>
      </c>
      <c r="AP32" s="26">
        <f>AO32-G32</f>
        <v>8.6805555555555469E-2</v>
      </c>
      <c r="AQ32" s="20">
        <v>12.81</v>
      </c>
      <c r="AR32" s="9">
        <v>1</v>
      </c>
      <c r="AS32" s="9">
        <v>1</v>
      </c>
      <c r="AT32" s="9">
        <v>1</v>
      </c>
      <c r="AU32" s="9">
        <v>2</v>
      </c>
      <c r="AV32" s="26">
        <v>0.7416666666666667</v>
      </c>
      <c r="AW32" s="26">
        <f>AV32-G32</f>
        <v>0.1479166666666667</v>
      </c>
      <c r="AX32" s="4" t="s">
        <v>22</v>
      </c>
      <c r="AY32" s="20">
        <v>32</v>
      </c>
      <c r="AZ32" s="20">
        <v>20</v>
      </c>
      <c r="BA32" s="20"/>
      <c r="BB32" s="5">
        <v>1</v>
      </c>
      <c r="BC32" s="5" t="s">
        <v>13</v>
      </c>
      <c r="BD32" s="5" t="s">
        <v>14</v>
      </c>
      <c r="BE32" s="5"/>
      <c r="BF32" s="4">
        <v>2</v>
      </c>
      <c r="BG32" s="4">
        <v>2</v>
      </c>
      <c r="BH32" s="4">
        <v>2</v>
      </c>
      <c r="BI32" s="4">
        <v>2</v>
      </c>
      <c r="BJ32" s="4">
        <v>8</v>
      </c>
      <c r="BK32" s="20">
        <v>6</v>
      </c>
      <c r="BL32" s="20"/>
      <c r="BM32" s="5">
        <v>1</v>
      </c>
      <c r="BN32" s="24">
        <v>0.73472222222222217</v>
      </c>
      <c r="BO32" s="24">
        <f>BN32-G32</f>
        <v>0.14097222222222217</v>
      </c>
      <c r="BP32" s="20">
        <v>4596</v>
      </c>
      <c r="BQ32" s="73">
        <v>5</v>
      </c>
      <c r="BR32" s="73">
        <v>3</v>
      </c>
      <c r="BS32" s="20">
        <v>5337</v>
      </c>
      <c r="BT32" s="73">
        <v>1</v>
      </c>
      <c r="BU32" s="20">
        <v>7745</v>
      </c>
      <c r="BV32" s="73">
        <v>1</v>
      </c>
      <c r="BW32" s="20">
        <v>1667</v>
      </c>
      <c r="BX32" s="73">
        <v>2</v>
      </c>
      <c r="BY32" s="78">
        <v>7</v>
      </c>
      <c r="BZ32" s="4">
        <v>1</v>
      </c>
      <c r="CA32" s="4">
        <v>1</v>
      </c>
      <c r="CB32" s="25">
        <v>1</v>
      </c>
      <c r="CC32" s="4">
        <v>2</v>
      </c>
      <c r="CD32" s="20">
        <v>2.06</v>
      </c>
      <c r="CE32" s="20" t="s">
        <v>327</v>
      </c>
    </row>
    <row r="33" spans="4:77" x14ac:dyDescent="0.35">
      <c r="D33" s="36"/>
      <c r="I33" s="2"/>
      <c r="J33" s="4"/>
      <c r="K33" s="4"/>
      <c r="O33" s="5"/>
      <c r="P33" s="5"/>
      <c r="Q33" s="5"/>
      <c r="R33" s="5"/>
      <c r="S33" s="4"/>
      <c r="T33" s="4"/>
      <c r="U33" s="4"/>
      <c r="AA33" s="5" t="str">
        <f>IF(Y33="Other","Enter detail here"," ")</f>
        <v xml:space="preserve"> </v>
      </c>
      <c r="AB33" s="9"/>
      <c r="AC33" s="9"/>
      <c r="AE33" s="9"/>
      <c r="AF33" s="9"/>
      <c r="AH33" s="9"/>
      <c r="AJ33" s="9"/>
      <c r="AL33" s="9"/>
      <c r="AM33" s="9"/>
      <c r="AR33" s="9"/>
      <c r="AS33" s="9"/>
      <c r="AT33" s="9"/>
      <c r="AX33" s="4"/>
      <c r="BB33" s="5"/>
      <c r="BC33" s="5"/>
      <c r="BD33" s="5"/>
      <c r="BE33" s="5"/>
      <c r="BF33" s="4"/>
      <c r="BG33" s="4"/>
      <c r="BH33" s="4"/>
      <c r="BI33" s="4"/>
      <c r="BJ33" s="4"/>
      <c r="BM33" s="5" t="str">
        <f t="shared" ref="BM33:BM60" si="7">IF(BL33="Other","Enter detail here"," ")</f>
        <v xml:space="preserve"> </v>
      </c>
      <c r="BN33" s="9"/>
      <c r="BO33" s="9"/>
      <c r="BQ33" s="9"/>
      <c r="BR33" s="9"/>
      <c r="BT33" s="9"/>
      <c r="BV33" s="9"/>
      <c r="BX33" s="9"/>
      <c r="BY33" s="9"/>
    </row>
    <row r="34" spans="4:77" x14ac:dyDescent="0.35">
      <c r="D34" s="36"/>
      <c r="H34" s="2"/>
      <c r="I34" s="2"/>
      <c r="J34" s="4"/>
      <c r="K34" s="4"/>
      <c r="O34" s="5"/>
      <c r="P34" s="5"/>
      <c r="Q34" s="5"/>
      <c r="R34" s="5"/>
      <c r="S34" s="4"/>
      <c r="T34" s="4"/>
      <c r="U34" s="4"/>
      <c r="AA34" s="5" t="str">
        <f>IF(Y34="Other","Enter detail here"," ")</f>
        <v xml:space="preserve"> </v>
      </c>
      <c r="AB34" s="9"/>
      <c r="AC34" s="9"/>
      <c r="AD34" s="2"/>
      <c r="AE34" s="9"/>
      <c r="AF34" s="9"/>
      <c r="AH34" s="9"/>
      <c r="AJ34" s="9"/>
      <c r="AL34" s="9"/>
      <c r="AM34" s="9"/>
      <c r="AO34" s="2"/>
      <c r="AP34" s="2"/>
      <c r="AQ34" s="2"/>
      <c r="AR34" s="9"/>
      <c r="AS34" s="9"/>
      <c r="AT34" s="9"/>
      <c r="AV34" s="82"/>
      <c r="AW34" s="83"/>
      <c r="AX34" s="4"/>
      <c r="BB34" s="5"/>
      <c r="BC34" s="5"/>
      <c r="BD34" s="5"/>
      <c r="BE34" s="5"/>
      <c r="BF34" s="4"/>
      <c r="BG34" s="4"/>
      <c r="BH34" s="4"/>
      <c r="BI34" s="4"/>
      <c r="BJ34" s="4"/>
      <c r="BM34" s="5"/>
      <c r="BN34" s="9"/>
      <c r="BO34" s="9"/>
      <c r="BQ34" s="9"/>
      <c r="BR34" s="9"/>
      <c r="BT34" s="9"/>
      <c r="BV34" s="9"/>
      <c r="BX34" s="9"/>
      <c r="BY34" s="9"/>
    </row>
    <row r="35" spans="4:77" x14ac:dyDescent="0.35">
      <c r="D35" s="36"/>
      <c r="J35" s="4"/>
      <c r="K35" s="4"/>
      <c r="O35" s="5"/>
      <c r="P35" s="5"/>
      <c r="Q35" s="5"/>
      <c r="R35" s="5"/>
      <c r="S35" s="4"/>
      <c r="T35" s="4"/>
      <c r="U35" s="4"/>
      <c r="AA35" s="5"/>
      <c r="AB35" s="9"/>
      <c r="AC35" s="9"/>
      <c r="AE35" s="9"/>
      <c r="AF35" s="9"/>
      <c r="AH35" s="9"/>
      <c r="AJ35" s="9"/>
      <c r="AL35" s="9"/>
      <c r="AM35" s="9"/>
      <c r="AP35" s="2"/>
      <c r="AR35" s="9"/>
      <c r="AS35" s="9"/>
      <c r="AT35" s="9"/>
      <c r="AV35" s="82"/>
      <c r="AW35" s="83"/>
      <c r="AX35" s="4"/>
      <c r="BB35" s="5"/>
      <c r="BC35" s="5"/>
      <c r="BD35" s="5"/>
      <c r="BE35" s="5"/>
      <c r="BF35" s="4"/>
      <c r="BG35" s="4"/>
      <c r="BH35" s="4"/>
      <c r="BI35" s="4"/>
      <c r="BJ35" s="4"/>
      <c r="BM35" s="5"/>
      <c r="BN35" s="9"/>
      <c r="BO35" s="9"/>
      <c r="BP35" s="2"/>
      <c r="BQ35" s="9"/>
      <c r="BR35" s="9"/>
      <c r="BT35" s="9"/>
      <c r="BV35" s="9"/>
      <c r="BX35" s="9"/>
      <c r="BY35" s="9"/>
    </row>
    <row r="36" spans="4:77" x14ac:dyDescent="0.35">
      <c r="D36" s="36"/>
      <c r="J36" s="4"/>
      <c r="K36" s="4"/>
      <c r="O36" s="5"/>
      <c r="P36" s="5"/>
      <c r="Q36" s="5"/>
      <c r="R36" s="5"/>
      <c r="S36" s="4"/>
      <c r="T36" s="4"/>
      <c r="U36" s="4"/>
      <c r="AA36" s="5"/>
      <c r="AB36" s="9"/>
      <c r="AC36" s="9"/>
      <c r="AE36" s="9"/>
      <c r="AF36" s="9"/>
      <c r="AH36" s="9"/>
      <c r="AJ36" s="9"/>
      <c r="AL36" s="9"/>
      <c r="AM36" s="9"/>
      <c r="AR36" s="9"/>
      <c r="AS36" s="9"/>
      <c r="AT36" s="9"/>
      <c r="AX36" s="4"/>
      <c r="BB36" s="5"/>
      <c r="BC36" s="5"/>
      <c r="BD36" s="5"/>
      <c r="BE36" s="5"/>
      <c r="BF36" s="4"/>
      <c r="BG36" s="4"/>
      <c r="BH36" s="4"/>
      <c r="BI36" s="4"/>
      <c r="BJ36" s="4"/>
      <c r="BM36" s="5"/>
      <c r="BN36" s="9"/>
      <c r="BO36" s="9"/>
      <c r="BQ36" s="9"/>
      <c r="BR36" s="9"/>
      <c r="BT36" s="9"/>
      <c r="BV36" s="9"/>
      <c r="BX36" s="9"/>
      <c r="BY36" s="9"/>
    </row>
    <row r="37" spans="4:77" x14ac:dyDescent="0.35">
      <c r="J37" s="4"/>
      <c r="K37" s="4"/>
      <c r="O37" s="5"/>
      <c r="P37" s="5"/>
      <c r="Q37" s="5"/>
      <c r="R37" s="5"/>
      <c r="S37" s="4"/>
      <c r="T37" s="4"/>
      <c r="U37" s="4"/>
      <c r="AA37" s="5"/>
      <c r="AB37" s="9"/>
      <c r="AC37" s="9"/>
      <c r="AE37" s="9"/>
      <c r="AF37" s="9"/>
      <c r="AH37" s="9"/>
      <c r="AJ37" s="9"/>
      <c r="AL37" s="9"/>
      <c r="AM37" s="9"/>
      <c r="AR37" s="9"/>
      <c r="AS37" s="9"/>
      <c r="AT37" s="9"/>
      <c r="AX37" s="4"/>
      <c r="BB37" s="5"/>
      <c r="BC37" s="5"/>
      <c r="BD37" s="5"/>
      <c r="BE37" s="5"/>
      <c r="BF37" s="4"/>
      <c r="BG37" s="4"/>
      <c r="BH37" s="4"/>
      <c r="BI37" s="4"/>
      <c r="BJ37" s="4"/>
      <c r="BM37" s="5"/>
      <c r="BN37" s="9"/>
      <c r="BO37" s="9"/>
      <c r="BQ37" s="9"/>
      <c r="BR37" s="9"/>
      <c r="BT37" s="9"/>
      <c r="BV37" s="9"/>
      <c r="BX37" s="9"/>
      <c r="BY37" s="9"/>
    </row>
    <row r="38" spans="4:77" x14ac:dyDescent="0.35">
      <c r="J38" s="4"/>
      <c r="K38" s="4"/>
      <c r="O38" s="5"/>
      <c r="P38" s="5"/>
      <c r="Q38" s="5"/>
      <c r="R38" s="5"/>
      <c r="S38" s="4"/>
      <c r="T38" s="4"/>
      <c r="U38" s="4"/>
      <c r="AA38" s="5"/>
      <c r="AB38" s="9"/>
      <c r="AC38" s="9"/>
      <c r="AE38" s="9"/>
      <c r="AF38" s="9"/>
      <c r="AH38" s="9"/>
      <c r="AJ38" s="9"/>
      <c r="AL38" s="9"/>
      <c r="AM38" s="9"/>
      <c r="AR38" s="9"/>
      <c r="AS38" s="9"/>
      <c r="AT38" s="9"/>
      <c r="AX38" s="4"/>
      <c r="BB38" s="5"/>
      <c r="BC38" s="5"/>
      <c r="BD38" s="5"/>
      <c r="BE38" s="5"/>
      <c r="BF38" s="4"/>
      <c r="BG38" s="4"/>
      <c r="BH38" s="4"/>
      <c r="BI38" s="4"/>
      <c r="BJ38" s="4"/>
      <c r="BM38" s="5"/>
      <c r="BN38" s="9"/>
      <c r="BO38" s="9"/>
      <c r="BQ38" s="9"/>
      <c r="BR38" s="9"/>
      <c r="BT38" s="9"/>
      <c r="BV38" s="9"/>
      <c r="BX38" s="9"/>
      <c r="BY38" s="9"/>
    </row>
    <row r="39" spans="4:77" x14ac:dyDescent="0.35">
      <c r="J39" s="4"/>
      <c r="K39" s="4"/>
      <c r="O39" s="5"/>
      <c r="P39" s="5"/>
      <c r="Q39" s="5"/>
      <c r="R39" s="5"/>
      <c r="S39" s="4"/>
      <c r="T39" s="4"/>
      <c r="U39" s="4"/>
      <c r="AA39" s="5"/>
      <c r="AB39" s="9"/>
      <c r="AC39" s="9"/>
      <c r="AE39" s="9"/>
      <c r="AF39" s="9"/>
      <c r="AH39" s="9"/>
      <c r="AJ39" s="9"/>
      <c r="AL39" s="9"/>
      <c r="AM39" s="9"/>
      <c r="AR39" s="9"/>
      <c r="AS39" s="9"/>
      <c r="AT39" s="9"/>
      <c r="AX39" s="4"/>
      <c r="BB39" s="5"/>
      <c r="BC39" s="5"/>
      <c r="BD39" s="5"/>
      <c r="BE39" s="5"/>
      <c r="BF39" s="4"/>
      <c r="BG39" s="4"/>
      <c r="BH39" s="4"/>
      <c r="BI39" s="4"/>
      <c r="BJ39" s="4"/>
      <c r="BM39" s="5"/>
      <c r="BN39" s="9"/>
      <c r="BO39" s="9"/>
      <c r="BQ39" s="9"/>
      <c r="BR39" s="9"/>
      <c r="BT39" s="9"/>
      <c r="BV39" s="9"/>
      <c r="BX39" s="9"/>
      <c r="BY39" s="9"/>
    </row>
    <row r="40" spans="4:77" x14ac:dyDescent="0.35">
      <c r="J40" s="4"/>
      <c r="K40" s="4"/>
      <c r="O40" s="5"/>
      <c r="P40" s="5"/>
      <c r="Q40" s="5"/>
      <c r="R40" s="5"/>
      <c r="S40" s="4"/>
      <c r="T40" s="4"/>
      <c r="U40" s="4"/>
      <c r="AA40" s="5"/>
      <c r="AB40" s="9"/>
      <c r="AC40" s="9"/>
      <c r="AE40" s="9"/>
      <c r="AF40" s="9"/>
      <c r="AH40" s="9"/>
      <c r="AJ40" s="9"/>
      <c r="AL40" s="9"/>
      <c r="AM40" s="9"/>
      <c r="AR40" s="9"/>
      <c r="AS40" s="9"/>
      <c r="AT40" s="9"/>
      <c r="AX40" s="4"/>
      <c r="BB40" s="5"/>
      <c r="BC40" s="5"/>
      <c r="BD40" s="5"/>
      <c r="BE40" s="5"/>
      <c r="BF40" s="4"/>
      <c r="BG40" s="4"/>
      <c r="BH40" s="4"/>
      <c r="BI40" s="4"/>
      <c r="BJ40" s="4"/>
      <c r="BM40" s="5"/>
      <c r="BN40" s="9"/>
      <c r="BO40" s="9"/>
      <c r="BQ40" s="9"/>
      <c r="BR40" s="9"/>
      <c r="BT40" s="9"/>
      <c r="BV40" s="9"/>
      <c r="BX40" s="9"/>
      <c r="BY40" s="9"/>
    </row>
    <row r="41" spans="4:77" x14ac:dyDescent="0.35">
      <c r="J41" s="4"/>
      <c r="K41" s="4"/>
      <c r="O41" s="5"/>
      <c r="P41" s="5"/>
      <c r="Q41" s="5"/>
      <c r="R41" s="5"/>
      <c r="S41" s="4"/>
      <c r="T41" s="4"/>
      <c r="U41" s="4"/>
      <c r="AA41" s="5" t="str">
        <f t="shared" ref="AA41:AA72" si="8">IF(Y41="Other","Enter detail here"," ")</f>
        <v xml:space="preserve"> </v>
      </c>
      <c r="AB41" s="9"/>
      <c r="AC41" s="9"/>
      <c r="AE41" s="9"/>
      <c r="AF41" s="9"/>
      <c r="AH41" s="9"/>
      <c r="AJ41" s="9"/>
      <c r="AL41" s="9"/>
      <c r="AM41" s="9"/>
      <c r="AR41" s="9"/>
      <c r="AS41" s="9"/>
      <c r="AT41" s="9"/>
      <c r="AX41" s="4"/>
      <c r="BB41" s="5"/>
      <c r="BC41" s="5"/>
      <c r="BD41" s="5"/>
      <c r="BE41" s="5"/>
      <c r="BF41" s="4"/>
      <c r="BG41" s="4"/>
      <c r="BH41" s="4"/>
      <c r="BI41" s="4"/>
      <c r="BJ41" s="4"/>
      <c r="BM41" s="5" t="str">
        <f t="shared" si="7"/>
        <v xml:space="preserve"> </v>
      </c>
      <c r="BN41" s="9"/>
      <c r="BO41" s="9"/>
      <c r="BQ41" s="9"/>
      <c r="BR41" s="9"/>
      <c r="BT41" s="9"/>
      <c r="BV41" s="9"/>
      <c r="BX41" s="9"/>
      <c r="BY41" s="9"/>
    </row>
    <row r="42" spans="4:77" x14ac:dyDescent="0.35">
      <c r="J42" s="4"/>
      <c r="K42" s="4"/>
      <c r="O42" s="5"/>
      <c r="P42" s="5"/>
      <c r="Q42" s="5"/>
      <c r="R42" s="5"/>
      <c r="S42" s="4"/>
      <c r="T42" s="4"/>
      <c r="U42" s="4"/>
      <c r="AA42" s="5" t="str">
        <f t="shared" si="8"/>
        <v xml:space="preserve"> </v>
      </c>
      <c r="AB42" s="9"/>
      <c r="AC42" s="9"/>
      <c r="AE42" s="9"/>
      <c r="AF42" s="9"/>
      <c r="AH42" s="9"/>
      <c r="AJ42" s="9"/>
      <c r="AL42" s="9"/>
      <c r="AM42" s="9"/>
      <c r="AR42" s="9"/>
      <c r="AS42" s="9"/>
      <c r="AT42" s="9"/>
      <c r="AX42" s="4"/>
      <c r="BB42" s="5"/>
      <c r="BC42" s="5"/>
      <c r="BD42" s="5"/>
      <c r="BE42" s="5"/>
      <c r="BF42" s="4"/>
      <c r="BG42" s="4"/>
      <c r="BH42" s="4"/>
      <c r="BI42" s="4"/>
      <c r="BJ42" s="4"/>
      <c r="BM42" s="5" t="str">
        <f t="shared" si="7"/>
        <v xml:space="preserve"> </v>
      </c>
      <c r="BN42" s="9"/>
      <c r="BO42" s="9"/>
      <c r="BQ42" s="9"/>
      <c r="BR42" s="9"/>
      <c r="BT42" s="9"/>
      <c r="BV42" s="9"/>
      <c r="BX42" s="9"/>
      <c r="BY42" s="9"/>
    </row>
    <row r="43" spans="4:77" x14ac:dyDescent="0.35">
      <c r="J43" s="4"/>
      <c r="K43" s="4"/>
      <c r="O43" s="5"/>
      <c r="P43" s="5"/>
      <c r="Q43" s="5"/>
      <c r="R43" s="5"/>
      <c r="S43" s="4"/>
      <c r="T43" s="4"/>
      <c r="U43" s="4"/>
      <c r="AA43" s="5" t="str">
        <f t="shared" si="8"/>
        <v xml:space="preserve"> </v>
      </c>
      <c r="AB43" s="9"/>
      <c r="AC43" s="9"/>
      <c r="AE43" s="9"/>
      <c r="AF43" s="9"/>
      <c r="AH43" s="9"/>
      <c r="AJ43" s="9"/>
      <c r="AL43" s="9"/>
      <c r="AM43" s="9"/>
      <c r="AR43" s="9"/>
      <c r="AS43" s="9"/>
      <c r="AT43" s="9"/>
      <c r="AX43" s="4"/>
      <c r="BB43" s="5"/>
      <c r="BC43" s="5"/>
      <c r="BD43" s="5"/>
      <c r="BE43" s="5"/>
      <c r="BF43" s="4"/>
      <c r="BG43" s="4"/>
      <c r="BH43" s="4"/>
      <c r="BI43" s="4"/>
      <c r="BJ43" s="4"/>
      <c r="BM43" s="5" t="str">
        <f t="shared" si="7"/>
        <v xml:space="preserve"> </v>
      </c>
      <c r="BN43" s="9"/>
      <c r="BO43" s="9"/>
      <c r="BQ43" s="9"/>
      <c r="BR43" s="9"/>
      <c r="BT43" s="9"/>
      <c r="BV43" s="9"/>
      <c r="BX43" s="9"/>
      <c r="BY43" s="9"/>
    </row>
    <row r="44" spans="4:77" x14ac:dyDescent="0.35">
      <c r="J44" s="4"/>
      <c r="K44" s="4"/>
      <c r="O44" s="5"/>
      <c r="P44" s="5"/>
      <c r="Q44" s="5"/>
      <c r="R44" s="5"/>
      <c r="S44" s="4"/>
      <c r="T44" s="4"/>
      <c r="U44" s="4"/>
      <c r="AA44" s="5" t="str">
        <f t="shared" si="8"/>
        <v xml:space="preserve"> </v>
      </c>
      <c r="AB44" s="9"/>
      <c r="AC44" s="9"/>
      <c r="AE44" s="9"/>
      <c r="AF44" s="9"/>
      <c r="AH44" s="9"/>
      <c r="AJ44" s="9"/>
      <c r="AL44" s="9"/>
      <c r="AM44" s="9"/>
      <c r="AR44" s="9"/>
      <c r="AS44" s="9"/>
      <c r="AT44" s="9"/>
      <c r="AX44" s="4"/>
      <c r="BB44" s="5"/>
      <c r="BC44" s="5"/>
      <c r="BD44" s="5"/>
      <c r="BE44" s="5"/>
      <c r="BF44" s="4"/>
      <c r="BG44" s="4"/>
      <c r="BH44" s="4"/>
      <c r="BI44" s="4"/>
      <c r="BJ44" s="4"/>
      <c r="BM44" s="5" t="str">
        <f t="shared" si="7"/>
        <v xml:space="preserve"> </v>
      </c>
      <c r="BN44" s="9"/>
      <c r="BO44" s="9"/>
      <c r="BQ44" s="9"/>
      <c r="BR44" s="9"/>
      <c r="BT44" s="9"/>
      <c r="BV44" s="9"/>
      <c r="BX44" s="9"/>
      <c r="BY44" s="9"/>
    </row>
    <row r="45" spans="4:77" x14ac:dyDescent="0.35">
      <c r="J45" s="4"/>
      <c r="K45" s="4"/>
      <c r="O45" s="5"/>
      <c r="P45" s="5"/>
      <c r="Q45" s="5"/>
      <c r="R45" s="5"/>
      <c r="S45" s="4"/>
      <c r="T45" s="4"/>
      <c r="U45" s="4"/>
      <c r="AA45" s="5" t="str">
        <f t="shared" si="8"/>
        <v xml:space="preserve"> </v>
      </c>
      <c r="AB45" s="9"/>
      <c r="AC45" s="9"/>
      <c r="AE45" s="9"/>
      <c r="AF45" s="9"/>
      <c r="AH45" s="9"/>
      <c r="AJ45" s="9"/>
      <c r="AL45" s="9"/>
      <c r="AM45" s="9"/>
      <c r="AR45" s="9"/>
      <c r="AS45" s="9"/>
      <c r="AT45" s="9"/>
      <c r="AX45" s="4"/>
      <c r="BB45" s="5"/>
      <c r="BC45" s="5"/>
      <c r="BD45" s="5"/>
      <c r="BE45" s="5"/>
      <c r="BF45" s="4"/>
      <c r="BG45" s="4"/>
      <c r="BH45" s="4"/>
      <c r="BI45" s="4"/>
      <c r="BJ45" s="4"/>
      <c r="BM45" s="5" t="str">
        <f t="shared" si="7"/>
        <v xml:space="preserve"> </v>
      </c>
      <c r="BN45" s="9"/>
      <c r="BO45" s="9"/>
      <c r="BQ45" s="9"/>
      <c r="BR45" s="9"/>
      <c r="BT45" s="9"/>
      <c r="BV45" s="9"/>
      <c r="BX45" s="9"/>
      <c r="BY45" s="9"/>
    </row>
    <row r="46" spans="4:77" x14ac:dyDescent="0.35">
      <c r="J46" s="4"/>
      <c r="K46" s="4"/>
      <c r="O46" s="5"/>
      <c r="P46" s="5"/>
      <c r="Q46" s="5"/>
      <c r="R46" s="5"/>
      <c r="S46" s="4"/>
      <c r="T46" s="4"/>
      <c r="U46" s="4"/>
      <c r="AA46" s="5" t="str">
        <f t="shared" si="8"/>
        <v xml:space="preserve"> </v>
      </c>
      <c r="AB46" s="9"/>
      <c r="AC46" s="9"/>
      <c r="AE46" s="9"/>
      <c r="AF46" s="9"/>
      <c r="AH46" s="9"/>
      <c r="AJ46" s="9"/>
      <c r="AL46" s="9"/>
      <c r="AM46" s="9"/>
      <c r="AR46" s="9"/>
      <c r="AS46" s="9"/>
      <c r="AT46" s="9"/>
      <c r="AX46" s="4"/>
      <c r="BB46" s="5"/>
      <c r="BC46" s="5"/>
      <c r="BD46" s="5"/>
      <c r="BE46" s="5"/>
      <c r="BF46" s="4"/>
      <c r="BG46" s="4"/>
      <c r="BH46" s="4"/>
      <c r="BI46" s="4"/>
      <c r="BJ46" s="4"/>
      <c r="BM46" s="5" t="str">
        <f t="shared" si="7"/>
        <v xml:space="preserve"> </v>
      </c>
      <c r="BN46" s="9"/>
      <c r="BO46" s="9"/>
      <c r="BQ46" s="9"/>
      <c r="BR46" s="9"/>
      <c r="BT46" s="9"/>
      <c r="BV46" s="9"/>
      <c r="BX46" s="9"/>
      <c r="BY46" s="9"/>
    </row>
    <row r="47" spans="4:77" x14ac:dyDescent="0.35">
      <c r="J47" s="4"/>
      <c r="K47" s="4"/>
      <c r="O47" s="5"/>
      <c r="P47" s="5"/>
      <c r="Q47" s="5"/>
      <c r="R47" s="5"/>
      <c r="S47" s="4"/>
      <c r="T47" s="4"/>
      <c r="U47" s="4"/>
      <c r="AA47" s="5" t="str">
        <f t="shared" si="8"/>
        <v xml:space="preserve"> </v>
      </c>
      <c r="AB47" s="9"/>
      <c r="AC47" s="9"/>
      <c r="AE47" s="9"/>
      <c r="AF47" s="9"/>
      <c r="AH47" s="9"/>
      <c r="AJ47" s="9"/>
      <c r="AL47" s="9"/>
      <c r="AM47" s="9"/>
      <c r="AR47" s="9"/>
      <c r="AS47" s="9"/>
      <c r="AT47" s="9"/>
      <c r="AX47" s="4"/>
      <c r="BB47" s="5"/>
      <c r="BC47" s="5"/>
      <c r="BD47" s="5"/>
      <c r="BE47" s="5"/>
      <c r="BF47" s="4"/>
      <c r="BG47" s="4"/>
      <c r="BH47" s="4"/>
      <c r="BI47" s="4"/>
      <c r="BJ47" s="4"/>
      <c r="BM47" s="5" t="str">
        <f t="shared" si="7"/>
        <v xml:space="preserve"> </v>
      </c>
      <c r="BN47" s="9"/>
      <c r="BO47" s="9"/>
      <c r="BQ47" s="9"/>
      <c r="BR47" s="9"/>
      <c r="BT47" s="9"/>
      <c r="BV47" s="9"/>
      <c r="BX47" s="9"/>
      <c r="BY47" s="9"/>
    </row>
    <row r="48" spans="4:77" x14ac:dyDescent="0.35">
      <c r="J48" s="4"/>
      <c r="K48" s="4"/>
      <c r="O48" s="5"/>
      <c r="P48" s="5"/>
      <c r="Q48" s="5"/>
      <c r="R48" s="5"/>
      <c r="S48" s="4"/>
      <c r="T48" s="4"/>
      <c r="U48" s="4"/>
      <c r="AA48" s="5" t="str">
        <f t="shared" si="8"/>
        <v xml:space="preserve"> </v>
      </c>
      <c r="AB48" s="9"/>
      <c r="AC48" s="9"/>
      <c r="AE48" s="9"/>
      <c r="AF48" s="9"/>
      <c r="AH48" s="9"/>
      <c r="AJ48" s="9"/>
      <c r="AL48" s="9"/>
      <c r="AM48" s="9"/>
      <c r="AR48" s="9"/>
      <c r="AS48" s="9"/>
      <c r="AT48" s="9"/>
      <c r="AX48" s="4"/>
      <c r="BB48" s="5"/>
      <c r="BC48" s="5"/>
      <c r="BD48" s="5"/>
      <c r="BE48" s="5"/>
      <c r="BF48" s="4"/>
      <c r="BG48" s="4"/>
      <c r="BH48" s="4"/>
      <c r="BI48" s="4"/>
      <c r="BJ48" s="4"/>
      <c r="BM48" s="5" t="str">
        <f t="shared" si="7"/>
        <v xml:space="preserve"> </v>
      </c>
      <c r="BN48" s="9"/>
      <c r="BO48" s="9"/>
      <c r="BQ48" s="9"/>
      <c r="BR48" s="9"/>
      <c r="BT48" s="9"/>
      <c r="BV48" s="9"/>
      <c r="BX48" s="9"/>
      <c r="BY48" s="9"/>
    </row>
    <row r="49" spans="10:77" x14ac:dyDescent="0.35">
      <c r="J49" s="4"/>
      <c r="K49" s="4"/>
      <c r="O49" s="5"/>
      <c r="P49" s="5"/>
      <c r="Q49" s="5"/>
      <c r="R49" s="5"/>
      <c r="S49" s="4"/>
      <c r="T49" s="4"/>
      <c r="U49" s="4"/>
      <c r="AA49" s="5" t="str">
        <f t="shared" si="8"/>
        <v xml:space="preserve"> </v>
      </c>
      <c r="AB49" s="9"/>
      <c r="AC49" s="9"/>
      <c r="AE49" s="9"/>
      <c r="AF49" s="9"/>
      <c r="AH49" s="9"/>
      <c r="AJ49" s="9"/>
      <c r="AL49" s="9"/>
      <c r="AM49" s="9"/>
      <c r="AR49" s="9"/>
      <c r="AS49" s="9"/>
      <c r="AT49" s="9"/>
      <c r="AX49" s="4"/>
      <c r="BB49" s="5"/>
      <c r="BC49" s="5"/>
      <c r="BD49" s="5"/>
      <c r="BE49" s="5"/>
      <c r="BF49" s="4"/>
      <c r="BG49" s="4"/>
      <c r="BH49" s="4"/>
      <c r="BI49" s="4"/>
      <c r="BJ49" s="4"/>
      <c r="BM49" s="5" t="str">
        <f t="shared" si="7"/>
        <v xml:space="preserve"> </v>
      </c>
      <c r="BN49" s="9"/>
      <c r="BO49" s="9"/>
      <c r="BQ49" s="9"/>
      <c r="BR49" s="9"/>
      <c r="BT49" s="9"/>
      <c r="BV49" s="9"/>
      <c r="BX49" s="9"/>
      <c r="BY49" s="9"/>
    </row>
    <row r="50" spans="10:77" x14ac:dyDescent="0.35">
      <c r="J50" s="4"/>
      <c r="K50" s="4"/>
      <c r="O50" s="5"/>
      <c r="P50" s="5"/>
      <c r="Q50" s="5"/>
      <c r="R50" s="5"/>
      <c r="S50" s="4"/>
      <c r="T50" s="4"/>
      <c r="U50" s="4"/>
      <c r="AA50" s="5" t="str">
        <f t="shared" si="8"/>
        <v xml:space="preserve"> </v>
      </c>
      <c r="AB50" s="9"/>
      <c r="AC50" s="9"/>
      <c r="AE50" s="9"/>
      <c r="AF50" s="9"/>
      <c r="AH50" s="9"/>
      <c r="AJ50" s="9"/>
      <c r="AL50" s="9"/>
      <c r="AM50" s="9"/>
      <c r="AR50" s="9"/>
      <c r="AS50" s="9"/>
      <c r="AT50" s="9"/>
      <c r="AX50" s="4"/>
      <c r="BB50" s="5"/>
      <c r="BC50" s="5"/>
      <c r="BD50" s="5"/>
      <c r="BE50" s="5"/>
      <c r="BF50" s="4"/>
      <c r="BG50" s="4"/>
      <c r="BH50" s="4"/>
      <c r="BI50" s="4"/>
      <c r="BJ50" s="4"/>
      <c r="BM50" s="5" t="str">
        <f t="shared" si="7"/>
        <v xml:space="preserve"> </v>
      </c>
      <c r="BN50" s="9"/>
      <c r="BO50" s="9"/>
      <c r="BQ50" s="9"/>
      <c r="BR50" s="9"/>
      <c r="BT50" s="9"/>
      <c r="BV50" s="9"/>
      <c r="BX50" s="9"/>
      <c r="BY50" s="9"/>
    </row>
    <row r="51" spans="10:77" x14ac:dyDescent="0.35">
      <c r="J51" s="4"/>
      <c r="K51" s="4"/>
      <c r="O51" s="5"/>
      <c r="P51" s="5"/>
      <c r="Q51" s="5"/>
      <c r="R51" s="5"/>
      <c r="S51" s="4"/>
      <c r="T51" s="4"/>
      <c r="U51" s="4"/>
      <c r="AA51" s="5" t="str">
        <f t="shared" si="8"/>
        <v xml:space="preserve"> </v>
      </c>
      <c r="AB51" s="9"/>
      <c r="AC51" s="9"/>
      <c r="AE51" s="9"/>
      <c r="AF51" s="9"/>
      <c r="AH51" s="9"/>
      <c r="AJ51" s="9"/>
      <c r="AL51" s="9"/>
      <c r="AM51" s="9"/>
      <c r="AR51" s="9"/>
      <c r="AS51" s="9"/>
      <c r="AT51" s="9"/>
      <c r="AX51" s="4"/>
      <c r="BB51" s="5"/>
      <c r="BC51" s="5"/>
      <c r="BD51" s="5"/>
      <c r="BE51" s="5"/>
      <c r="BF51" s="4"/>
      <c r="BG51" s="4"/>
      <c r="BH51" s="4"/>
      <c r="BI51" s="4"/>
      <c r="BJ51" s="4"/>
      <c r="BM51" s="5" t="str">
        <f t="shared" si="7"/>
        <v xml:space="preserve"> </v>
      </c>
      <c r="BN51" s="9"/>
      <c r="BO51" s="9"/>
      <c r="BQ51" s="9"/>
      <c r="BR51" s="9"/>
      <c r="BT51" s="9"/>
      <c r="BV51" s="9"/>
      <c r="BX51" s="9"/>
      <c r="BY51" s="9"/>
    </row>
    <row r="52" spans="10:77" x14ac:dyDescent="0.35">
      <c r="J52" s="4"/>
      <c r="K52" s="4"/>
      <c r="O52" s="5"/>
      <c r="P52" s="5"/>
      <c r="Q52" s="5"/>
      <c r="R52" s="5"/>
      <c r="S52" s="4"/>
      <c r="T52" s="4"/>
      <c r="U52" s="4"/>
      <c r="AA52" s="5" t="str">
        <f t="shared" si="8"/>
        <v xml:space="preserve"> </v>
      </c>
      <c r="AB52" s="9"/>
      <c r="AC52" s="9"/>
      <c r="AE52" s="9"/>
      <c r="AF52" s="9"/>
      <c r="AH52" s="9"/>
      <c r="AJ52" s="9"/>
      <c r="AL52" s="9"/>
      <c r="AM52" s="9"/>
      <c r="AR52" s="9"/>
      <c r="AS52" s="9"/>
      <c r="AT52" s="9"/>
      <c r="AX52" s="4"/>
      <c r="BB52" s="5"/>
      <c r="BC52" s="5"/>
      <c r="BD52" s="5"/>
      <c r="BE52" s="5"/>
      <c r="BF52" s="4"/>
      <c r="BG52" s="4"/>
      <c r="BH52" s="4"/>
      <c r="BI52" s="4"/>
      <c r="BJ52" s="4"/>
      <c r="BM52" s="5" t="str">
        <f t="shared" si="7"/>
        <v xml:space="preserve"> </v>
      </c>
      <c r="BN52" s="9"/>
      <c r="BO52" s="9"/>
      <c r="BQ52" s="9"/>
      <c r="BR52" s="9"/>
      <c r="BT52" s="9"/>
      <c r="BV52" s="9"/>
      <c r="BX52" s="9"/>
      <c r="BY52" s="9"/>
    </row>
    <row r="53" spans="10:77" x14ac:dyDescent="0.35">
      <c r="J53" s="4"/>
      <c r="K53" s="4"/>
      <c r="O53" s="5"/>
      <c r="P53" s="5"/>
      <c r="Q53" s="5"/>
      <c r="R53" s="5"/>
      <c r="S53" s="4"/>
      <c r="T53" s="4"/>
      <c r="U53" s="4"/>
      <c r="AA53" s="5" t="str">
        <f t="shared" si="8"/>
        <v xml:space="preserve"> </v>
      </c>
      <c r="AB53" s="9"/>
      <c r="AC53" s="9"/>
      <c r="AE53" s="9"/>
      <c r="AF53" s="9"/>
      <c r="AH53" s="9"/>
      <c r="AJ53" s="9"/>
      <c r="AL53" s="9"/>
      <c r="AM53" s="9"/>
      <c r="AR53" s="9"/>
      <c r="AS53" s="9"/>
      <c r="AT53" s="9"/>
      <c r="AX53" s="4"/>
      <c r="BB53" s="5"/>
      <c r="BC53" s="5"/>
      <c r="BD53" s="5"/>
      <c r="BE53" s="5"/>
      <c r="BF53" s="4"/>
      <c r="BG53" s="4"/>
      <c r="BH53" s="4"/>
      <c r="BI53" s="4"/>
      <c r="BJ53" s="4"/>
      <c r="BM53" s="5" t="str">
        <f t="shared" si="7"/>
        <v xml:space="preserve"> </v>
      </c>
      <c r="BN53" s="9"/>
      <c r="BO53" s="9"/>
      <c r="BQ53" s="9"/>
      <c r="BR53" s="9"/>
      <c r="BT53" s="9"/>
      <c r="BV53" s="9"/>
      <c r="BX53" s="9"/>
      <c r="BY53" s="9"/>
    </row>
    <row r="54" spans="10:77" x14ac:dyDescent="0.35">
      <c r="J54" s="4"/>
      <c r="K54" s="4"/>
      <c r="O54" s="5"/>
      <c r="P54" s="5"/>
      <c r="Q54" s="5"/>
      <c r="R54" s="5"/>
      <c r="S54" s="4"/>
      <c r="T54" s="4"/>
      <c r="U54" s="4"/>
      <c r="AA54" s="5" t="str">
        <f t="shared" si="8"/>
        <v xml:space="preserve"> </v>
      </c>
      <c r="AB54" s="9"/>
      <c r="AC54" s="9"/>
      <c r="AE54" s="9"/>
      <c r="AF54" s="9"/>
      <c r="AH54" s="9"/>
      <c r="AJ54" s="9"/>
      <c r="AL54" s="9"/>
      <c r="AM54" s="9"/>
      <c r="AR54" s="9"/>
      <c r="AS54" s="9"/>
      <c r="AT54" s="9"/>
      <c r="AX54" s="4"/>
      <c r="BB54" s="5"/>
      <c r="BC54" s="5"/>
      <c r="BD54" s="5"/>
      <c r="BE54" s="5"/>
      <c r="BF54" s="4"/>
      <c r="BG54" s="4"/>
      <c r="BH54" s="4"/>
      <c r="BI54" s="4"/>
      <c r="BJ54" s="4"/>
      <c r="BM54" s="5" t="str">
        <f t="shared" si="7"/>
        <v xml:space="preserve"> </v>
      </c>
      <c r="BN54" s="9"/>
      <c r="BO54" s="9"/>
      <c r="BQ54" s="9"/>
      <c r="BR54" s="9"/>
      <c r="BT54" s="9"/>
      <c r="BV54" s="9"/>
      <c r="BX54" s="9"/>
      <c r="BY54" s="9"/>
    </row>
    <row r="55" spans="10:77" x14ac:dyDescent="0.35">
      <c r="J55" s="4"/>
      <c r="K55" s="4"/>
      <c r="O55" s="5"/>
      <c r="P55" s="5"/>
      <c r="Q55" s="5"/>
      <c r="R55" s="5"/>
      <c r="S55" s="4"/>
      <c r="T55" s="4"/>
      <c r="U55" s="4"/>
      <c r="AA55" s="5" t="str">
        <f t="shared" si="8"/>
        <v xml:space="preserve"> </v>
      </c>
      <c r="AB55" s="9"/>
      <c r="AC55" s="9"/>
      <c r="AE55" s="9"/>
      <c r="AF55" s="9"/>
      <c r="AH55" s="9"/>
      <c r="AJ55" s="9"/>
      <c r="AL55" s="9"/>
      <c r="AM55" s="9"/>
      <c r="AR55" s="9"/>
      <c r="AS55" s="9"/>
      <c r="AT55" s="9"/>
      <c r="AX55" s="4"/>
      <c r="BB55" s="5"/>
      <c r="BC55" s="5"/>
      <c r="BD55" s="5"/>
      <c r="BE55" s="5"/>
      <c r="BF55" s="4"/>
      <c r="BG55" s="4"/>
      <c r="BH55" s="4"/>
      <c r="BI55" s="4"/>
      <c r="BJ55" s="4"/>
      <c r="BM55" s="5" t="str">
        <f t="shared" si="7"/>
        <v xml:space="preserve"> </v>
      </c>
      <c r="BN55" s="9"/>
      <c r="BO55" s="9"/>
      <c r="BQ55" s="9"/>
      <c r="BR55" s="9"/>
      <c r="BT55" s="9"/>
      <c r="BV55" s="9"/>
      <c r="BX55" s="9"/>
      <c r="BY55" s="9"/>
    </row>
    <row r="56" spans="10:77" x14ac:dyDescent="0.35">
      <c r="J56" s="4"/>
      <c r="K56" s="4"/>
      <c r="O56" s="5"/>
      <c r="P56" s="5"/>
      <c r="Q56" s="5"/>
      <c r="R56" s="5"/>
      <c r="S56" s="4"/>
      <c r="T56" s="4"/>
      <c r="U56" s="4"/>
      <c r="AA56" s="5" t="str">
        <f t="shared" si="8"/>
        <v xml:space="preserve"> </v>
      </c>
      <c r="AB56" s="9"/>
      <c r="AC56" s="9"/>
      <c r="AE56" s="9"/>
      <c r="AF56" s="9"/>
      <c r="AH56" s="9"/>
      <c r="AJ56" s="9"/>
      <c r="AL56" s="9"/>
      <c r="AM56" s="9"/>
      <c r="AR56" s="9"/>
      <c r="AS56" s="9"/>
      <c r="AT56" s="9"/>
      <c r="AX56" s="4"/>
      <c r="BB56" s="5"/>
      <c r="BC56" s="5"/>
      <c r="BD56" s="5"/>
      <c r="BE56" s="5"/>
      <c r="BF56" s="4"/>
      <c r="BG56" s="4"/>
      <c r="BH56" s="4"/>
      <c r="BI56" s="4"/>
      <c r="BJ56" s="4"/>
      <c r="BM56" s="5" t="str">
        <f t="shared" si="7"/>
        <v xml:space="preserve"> </v>
      </c>
      <c r="BN56" s="9"/>
      <c r="BO56" s="9"/>
      <c r="BQ56" s="9"/>
      <c r="BR56" s="9"/>
      <c r="BT56" s="9"/>
      <c r="BV56" s="9"/>
      <c r="BX56" s="9"/>
      <c r="BY56" s="9"/>
    </row>
    <row r="57" spans="10:77" x14ac:dyDescent="0.35">
      <c r="J57" s="4"/>
      <c r="K57" s="4"/>
      <c r="O57" s="5"/>
      <c r="P57" s="5"/>
      <c r="Q57" s="5"/>
      <c r="R57" s="5"/>
      <c r="S57" s="4"/>
      <c r="T57" s="4"/>
      <c r="U57" s="4"/>
      <c r="AA57" s="5" t="str">
        <f t="shared" si="8"/>
        <v xml:space="preserve"> </v>
      </c>
      <c r="AB57" s="9"/>
      <c r="AC57" s="9"/>
      <c r="AE57" s="9"/>
      <c r="AF57" s="9"/>
      <c r="AH57" s="9"/>
      <c r="AJ57" s="9"/>
      <c r="AL57" s="9"/>
      <c r="AM57" s="9"/>
      <c r="AR57" s="9"/>
      <c r="AS57" s="9"/>
      <c r="AT57" s="9"/>
      <c r="AX57" s="4"/>
      <c r="BB57" s="5"/>
      <c r="BC57" s="5"/>
      <c r="BD57" s="5"/>
      <c r="BE57" s="5"/>
      <c r="BF57" s="4"/>
      <c r="BG57" s="4"/>
      <c r="BH57" s="4"/>
      <c r="BI57" s="4"/>
      <c r="BJ57" s="4"/>
      <c r="BM57" s="5" t="str">
        <f t="shared" si="7"/>
        <v xml:space="preserve"> </v>
      </c>
      <c r="BN57" s="9"/>
      <c r="BO57" s="9"/>
      <c r="BQ57" s="9"/>
      <c r="BR57" s="9"/>
      <c r="BT57" s="9"/>
      <c r="BV57" s="9"/>
      <c r="BX57" s="9"/>
      <c r="BY57" s="9"/>
    </row>
    <row r="58" spans="10:77" x14ac:dyDescent="0.35">
      <c r="J58" s="4"/>
      <c r="K58" s="4"/>
      <c r="O58" s="5"/>
      <c r="P58" s="5"/>
      <c r="Q58" s="5"/>
      <c r="R58" s="5"/>
      <c r="S58" s="4"/>
      <c r="T58" s="4"/>
      <c r="U58" s="4"/>
      <c r="AA58" s="5" t="str">
        <f t="shared" si="8"/>
        <v xml:space="preserve"> </v>
      </c>
      <c r="AB58" s="9"/>
      <c r="AC58" s="9"/>
      <c r="AE58" s="9"/>
      <c r="AF58" s="9"/>
      <c r="AH58" s="9"/>
      <c r="AJ58" s="9"/>
      <c r="AL58" s="9"/>
      <c r="AM58" s="9"/>
      <c r="AR58" s="9"/>
      <c r="AS58" s="9"/>
      <c r="AT58" s="9"/>
      <c r="AX58" s="4"/>
      <c r="BB58" s="5"/>
      <c r="BC58" s="5"/>
      <c r="BD58" s="5"/>
      <c r="BE58" s="5"/>
      <c r="BF58" s="4"/>
      <c r="BG58" s="4"/>
      <c r="BH58" s="4"/>
      <c r="BI58" s="4"/>
      <c r="BJ58" s="4"/>
      <c r="BM58" s="5" t="str">
        <f t="shared" si="7"/>
        <v xml:space="preserve"> </v>
      </c>
      <c r="BN58" s="9"/>
      <c r="BO58" s="9"/>
      <c r="BQ58" s="9"/>
      <c r="BR58" s="9"/>
      <c r="BT58" s="9"/>
      <c r="BV58" s="9"/>
      <c r="BX58" s="9"/>
      <c r="BY58" s="9"/>
    </row>
    <row r="59" spans="10:77" x14ac:dyDescent="0.35">
      <c r="J59" s="4"/>
      <c r="K59" s="4"/>
      <c r="O59" s="5"/>
      <c r="P59" s="5"/>
      <c r="Q59" s="5"/>
      <c r="R59" s="5"/>
      <c r="S59" s="4"/>
      <c r="T59" s="4"/>
      <c r="U59" s="4"/>
      <c r="AA59" s="5" t="str">
        <f t="shared" si="8"/>
        <v xml:space="preserve"> </v>
      </c>
      <c r="AB59" s="9"/>
      <c r="AC59" s="9"/>
      <c r="AE59" s="9"/>
      <c r="AF59" s="9"/>
      <c r="AH59" s="9"/>
      <c r="AJ59" s="9"/>
      <c r="AL59" s="9"/>
      <c r="AM59" s="9"/>
      <c r="AR59" s="9"/>
      <c r="AS59" s="9"/>
      <c r="AT59" s="9"/>
      <c r="AX59" s="4"/>
      <c r="BB59" s="5"/>
      <c r="BC59" s="5"/>
      <c r="BD59" s="5"/>
      <c r="BE59" s="5"/>
      <c r="BF59" s="4"/>
      <c r="BG59" s="4"/>
      <c r="BH59" s="4"/>
      <c r="BI59" s="4"/>
      <c r="BJ59" s="4"/>
      <c r="BM59" s="5" t="str">
        <f t="shared" si="7"/>
        <v xml:space="preserve"> </v>
      </c>
      <c r="BN59" s="9"/>
      <c r="BO59" s="9"/>
      <c r="BQ59" s="9"/>
      <c r="BR59" s="9"/>
      <c r="BT59" s="9"/>
      <c r="BV59" s="9"/>
      <c r="BX59" s="9"/>
      <c r="BY59" s="9"/>
    </row>
    <row r="60" spans="10:77" x14ac:dyDescent="0.35">
      <c r="J60" s="4"/>
      <c r="K60" s="4"/>
      <c r="O60" s="5"/>
      <c r="P60" s="5"/>
      <c r="Q60" s="5"/>
      <c r="R60" s="5"/>
      <c r="S60" s="4"/>
      <c r="T60" s="4"/>
      <c r="U60" s="4"/>
      <c r="AA60" s="5" t="str">
        <f t="shared" si="8"/>
        <v xml:space="preserve"> </v>
      </c>
      <c r="AB60" s="9"/>
      <c r="AC60" s="9"/>
      <c r="AE60" s="9"/>
      <c r="AF60" s="9"/>
      <c r="AH60" s="9"/>
      <c r="AJ60" s="9"/>
      <c r="AL60" s="9"/>
      <c r="AM60" s="9"/>
      <c r="AR60" s="9"/>
      <c r="AS60" s="9"/>
      <c r="AT60" s="9"/>
      <c r="AX60" s="4"/>
      <c r="BB60" s="5"/>
      <c r="BC60" s="5"/>
      <c r="BD60" s="5"/>
      <c r="BE60" s="5"/>
      <c r="BF60" s="4"/>
      <c r="BG60" s="4"/>
      <c r="BH60" s="4"/>
      <c r="BI60" s="4"/>
      <c r="BJ60" s="4"/>
      <c r="BM60" s="5" t="str">
        <f t="shared" si="7"/>
        <v xml:space="preserve"> </v>
      </c>
      <c r="BN60" s="9"/>
      <c r="BO60" s="9"/>
      <c r="BQ60" s="9"/>
      <c r="BR60" s="9"/>
      <c r="BT60" s="9"/>
      <c r="BV60" s="9"/>
      <c r="BX60" s="9"/>
      <c r="BY60" s="9"/>
    </row>
    <row r="61" spans="10:77" x14ac:dyDescent="0.35">
      <c r="J61" s="4"/>
      <c r="K61" s="4"/>
      <c r="O61" s="5"/>
      <c r="P61" s="5"/>
      <c r="Q61" s="5"/>
      <c r="R61" s="5"/>
      <c r="S61" s="4"/>
      <c r="T61" s="4"/>
      <c r="U61" s="4"/>
      <c r="AA61" s="5" t="str">
        <f t="shared" si="8"/>
        <v xml:space="preserve"> </v>
      </c>
      <c r="AB61" s="9"/>
      <c r="AC61" s="9"/>
      <c r="AE61" s="9"/>
      <c r="AF61" s="9"/>
      <c r="AH61" s="9"/>
      <c r="AJ61" s="9"/>
      <c r="AL61" s="9"/>
      <c r="AM61" s="9"/>
      <c r="AR61" s="9"/>
      <c r="AS61" s="9"/>
      <c r="AT61" s="9"/>
      <c r="AX61" s="4"/>
      <c r="BB61" s="5"/>
      <c r="BC61" s="5"/>
      <c r="BD61" s="5"/>
      <c r="BE61" s="5"/>
      <c r="BF61" s="4"/>
      <c r="BG61" s="4"/>
      <c r="BH61" s="4"/>
      <c r="BI61" s="4"/>
      <c r="BJ61" s="4"/>
      <c r="BM61" s="5" t="str">
        <f t="shared" ref="BM61:BM124" si="9">IF(BL61="Other","Enter detail here"," ")</f>
        <v xml:space="preserve"> </v>
      </c>
      <c r="BN61" s="9"/>
      <c r="BO61" s="9"/>
      <c r="BQ61" s="9"/>
      <c r="BR61" s="9"/>
      <c r="BT61" s="9"/>
      <c r="BV61" s="9"/>
      <c r="BX61" s="9"/>
      <c r="BY61" s="9"/>
    </row>
    <row r="62" spans="10:77" x14ac:dyDescent="0.35">
      <c r="J62" s="4"/>
      <c r="K62" s="4"/>
      <c r="O62" s="5"/>
      <c r="P62" s="5"/>
      <c r="Q62" s="5"/>
      <c r="R62" s="5"/>
      <c r="S62" s="4"/>
      <c r="T62" s="4"/>
      <c r="U62" s="4"/>
      <c r="AA62" s="5" t="str">
        <f t="shared" si="8"/>
        <v xml:space="preserve"> </v>
      </c>
      <c r="AB62" s="9"/>
      <c r="AC62" s="9"/>
      <c r="AE62" s="9"/>
      <c r="AF62" s="9"/>
      <c r="AH62" s="9"/>
      <c r="AJ62" s="9"/>
      <c r="AL62" s="9"/>
      <c r="AM62" s="9"/>
      <c r="AR62" s="9"/>
      <c r="AS62" s="9"/>
      <c r="AT62" s="9"/>
      <c r="AX62" s="4"/>
      <c r="BB62" s="5"/>
      <c r="BC62" s="5"/>
      <c r="BD62" s="5"/>
      <c r="BE62" s="5"/>
      <c r="BF62" s="4"/>
      <c r="BG62" s="4"/>
      <c r="BH62" s="4"/>
      <c r="BI62" s="4"/>
      <c r="BJ62" s="4"/>
      <c r="BM62" s="5" t="str">
        <f t="shared" si="9"/>
        <v xml:space="preserve"> </v>
      </c>
      <c r="BN62" s="9"/>
      <c r="BO62" s="9"/>
      <c r="BQ62" s="9"/>
      <c r="BR62" s="9"/>
      <c r="BT62" s="9"/>
      <c r="BV62" s="9"/>
      <c r="BX62" s="9"/>
      <c r="BY62" s="9"/>
    </row>
    <row r="63" spans="10:77" x14ac:dyDescent="0.35">
      <c r="J63" s="4"/>
      <c r="K63" s="4"/>
      <c r="O63" s="5"/>
      <c r="P63" s="5"/>
      <c r="Q63" s="5"/>
      <c r="R63" s="5"/>
      <c r="S63" s="4"/>
      <c r="T63" s="4"/>
      <c r="U63" s="4"/>
      <c r="AA63" s="5" t="str">
        <f t="shared" si="8"/>
        <v xml:space="preserve"> </v>
      </c>
      <c r="AB63" s="9"/>
      <c r="AC63" s="9"/>
      <c r="AE63" s="9"/>
      <c r="AF63" s="9"/>
      <c r="AH63" s="9"/>
      <c r="AJ63" s="9"/>
      <c r="AL63" s="9"/>
      <c r="AM63" s="9"/>
      <c r="AR63" s="9"/>
      <c r="AS63" s="9"/>
      <c r="AT63" s="9"/>
      <c r="AX63" s="4"/>
      <c r="BB63" s="5"/>
      <c r="BC63" s="5"/>
      <c r="BD63" s="5"/>
      <c r="BE63" s="5"/>
      <c r="BF63" s="4"/>
      <c r="BG63" s="4"/>
      <c r="BH63" s="4"/>
      <c r="BI63" s="4"/>
      <c r="BJ63" s="4"/>
      <c r="BM63" s="5" t="str">
        <f t="shared" si="9"/>
        <v xml:space="preserve"> </v>
      </c>
      <c r="BN63" s="9"/>
      <c r="BO63" s="9"/>
      <c r="BQ63" s="9"/>
      <c r="BR63" s="9"/>
      <c r="BT63" s="9"/>
      <c r="BV63" s="9"/>
      <c r="BX63" s="9"/>
      <c r="BY63" s="9"/>
    </row>
    <row r="64" spans="10:77" x14ac:dyDescent="0.35">
      <c r="J64" s="4"/>
      <c r="K64" s="4"/>
      <c r="O64" s="5"/>
      <c r="P64" s="5"/>
      <c r="Q64" s="5"/>
      <c r="R64" s="5"/>
      <c r="S64" s="4"/>
      <c r="T64" s="4"/>
      <c r="U64" s="4"/>
      <c r="AA64" s="5" t="str">
        <f t="shared" si="8"/>
        <v xml:space="preserve"> </v>
      </c>
      <c r="AB64" s="9"/>
      <c r="AC64" s="9"/>
      <c r="AE64" s="9"/>
      <c r="AF64" s="9"/>
      <c r="AH64" s="9"/>
      <c r="AJ64" s="9"/>
      <c r="AL64" s="9"/>
      <c r="AM64" s="9"/>
      <c r="AR64" s="9"/>
      <c r="AS64" s="9"/>
      <c r="AT64" s="9"/>
      <c r="AX64" s="4"/>
      <c r="BB64" s="5"/>
      <c r="BC64" s="5"/>
      <c r="BD64" s="5"/>
      <c r="BE64" s="5"/>
      <c r="BF64" s="4"/>
      <c r="BG64" s="4"/>
      <c r="BH64" s="4"/>
      <c r="BI64" s="4"/>
      <c r="BJ64" s="4"/>
      <c r="BM64" s="5" t="str">
        <f t="shared" si="9"/>
        <v xml:space="preserve"> </v>
      </c>
      <c r="BN64" s="9"/>
      <c r="BO64" s="9"/>
      <c r="BQ64" s="9"/>
      <c r="BR64" s="9"/>
      <c r="BT64" s="9"/>
      <c r="BV64" s="9"/>
      <c r="BX64" s="9"/>
      <c r="BY64" s="9"/>
    </row>
    <row r="65" spans="10:77" x14ac:dyDescent="0.35">
      <c r="J65" s="4"/>
      <c r="K65" s="4"/>
      <c r="O65" s="5"/>
      <c r="P65" s="5"/>
      <c r="Q65" s="5"/>
      <c r="R65" s="5"/>
      <c r="S65" s="4"/>
      <c r="T65" s="4"/>
      <c r="U65" s="4"/>
      <c r="AA65" s="5" t="str">
        <f t="shared" si="8"/>
        <v xml:space="preserve"> </v>
      </c>
      <c r="AB65" s="9"/>
      <c r="AC65" s="9"/>
      <c r="AE65" s="9"/>
      <c r="AF65" s="9"/>
      <c r="AH65" s="9"/>
      <c r="AJ65" s="9"/>
      <c r="AL65" s="9"/>
      <c r="AM65" s="9"/>
      <c r="AR65" s="9"/>
      <c r="AS65" s="9"/>
      <c r="AT65" s="9"/>
      <c r="AX65" s="4"/>
      <c r="BB65" s="5"/>
      <c r="BC65" s="5"/>
      <c r="BD65" s="5"/>
      <c r="BE65" s="5"/>
      <c r="BF65" s="4"/>
      <c r="BG65" s="4"/>
      <c r="BH65" s="4"/>
      <c r="BI65" s="4"/>
      <c r="BJ65" s="4"/>
      <c r="BM65" s="5" t="str">
        <f t="shared" si="9"/>
        <v xml:space="preserve"> </v>
      </c>
      <c r="BN65" s="9"/>
      <c r="BO65" s="9"/>
      <c r="BQ65" s="9"/>
      <c r="BR65" s="9"/>
      <c r="BT65" s="9"/>
      <c r="BV65" s="9"/>
      <c r="BX65" s="9"/>
      <c r="BY65" s="9"/>
    </row>
    <row r="66" spans="10:77" x14ac:dyDescent="0.35">
      <c r="J66" s="4"/>
      <c r="K66" s="4"/>
      <c r="O66" s="5"/>
      <c r="P66" s="5"/>
      <c r="Q66" s="5"/>
      <c r="R66" s="5"/>
      <c r="S66" s="4"/>
      <c r="T66" s="4"/>
      <c r="U66" s="4"/>
      <c r="AA66" s="5" t="str">
        <f t="shared" si="8"/>
        <v xml:space="preserve"> </v>
      </c>
      <c r="AB66" s="9"/>
      <c r="AC66" s="9"/>
      <c r="AE66" s="9"/>
      <c r="AF66" s="9"/>
      <c r="AH66" s="9"/>
      <c r="AJ66" s="9"/>
      <c r="AL66" s="9"/>
      <c r="AM66" s="9"/>
      <c r="AR66" s="9"/>
      <c r="AS66" s="9"/>
      <c r="AT66" s="9"/>
      <c r="AX66" s="4"/>
      <c r="BB66" s="5"/>
      <c r="BC66" s="5"/>
      <c r="BD66" s="5"/>
      <c r="BE66" s="5"/>
      <c r="BF66" s="4"/>
      <c r="BG66" s="4"/>
      <c r="BH66" s="4"/>
      <c r="BI66" s="4"/>
      <c r="BJ66" s="4"/>
      <c r="BM66" s="5" t="str">
        <f t="shared" si="9"/>
        <v xml:space="preserve"> </v>
      </c>
      <c r="BN66" s="9"/>
      <c r="BO66" s="9"/>
      <c r="BQ66" s="9"/>
      <c r="BR66" s="9"/>
      <c r="BT66" s="9"/>
      <c r="BV66" s="9"/>
      <c r="BX66" s="9"/>
      <c r="BY66" s="9"/>
    </row>
    <row r="67" spans="10:77" x14ac:dyDescent="0.35">
      <c r="J67" s="4"/>
      <c r="K67" s="4"/>
      <c r="O67" s="5"/>
      <c r="P67" s="5"/>
      <c r="Q67" s="5"/>
      <c r="R67" s="5"/>
      <c r="S67" s="4"/>
      <c r="T67" s="4"/>
      <c r="U67" s="4"/>
      <c r="AA67" s="5" t="str">
        <f t="shared" si="8"/>
        <v xml:space="preserve"> </v>
      </c>
      <c r="AB67" s="9"/>
      <c r="AC67" s="9"/>
      <c r="AE67" s="9"/>
      <c r="AF67" s="9"/>
      <c r="AH67" s="9"/>
      <c r="AJ67" s="9"/>
      <c r="AL67" s="9"/>
      <c r="AM67" s="9"/>
      <c r="AR67" s="9"/>
      <c r="AS67" s="9"/>
      <c r="AT67" s="9"/>
      <c r="AX67" s="4"/>
      <c r="BB67" s="5"/>
      <c r="BC67" s="5"/>
      <c r="BD67" s="5"/>
      <c r="BE67" s="5"/>
      <c r="BF67" s="4"/>
      <c r="BG67" s="4"/>
      <c r="BH67" s="4"/>
      <c r="BI67" s="4"/>
      <c r="BJ67" s="4"/>
      <c r="BM67" s="5" t="str">
        <f t="shared" si="9"/>
        <v xml:space="preserve"> </v>
      </c>
      <c r="BN67" s="9"/>
      <c r="BO67" s="9"/>
      <c r="BQ67" s="9"/>
      <c r="BR67" s="9"/>
      <c r="BT67" s="9"/>
      <c r="BV67" s="9"/>
      <c r="BX67" s="9"/>
      <c r="BY67" s="9"/>
    </row>
    <row r="68" spans="10:77" x14ac:dyDescent="0.35">
      <c r="J68" s="4"/>
      <c r="K68" s="4"/>
      <c r="O68" s="5"/>
      <c r="P68" s="5"/>
      <c r="Q68" s="5"/>
      <c r="R68" s="5"/>
      <c r="S68" s="4"/>
      <c r="T68" s="4"/>
      <c r="U68" s="4"/>
      <c r="AA68" s="5" t="str">
        <f t="shared" si="8"/>
        <v xml:space="preserve"> </v>
      </c>
      <c r="AB68" s="9"/>
      <c r="AC68" s="9"/>
      <c r="AE68" s="9"/>
      <c r="AF68" s="9"/>
      <c r="AH68" s="9"/>
      <c r="AJ68" s="9"/>
      <c r="AL68" s="9"/>
      <c r="AM68" s="9"/>
      <c r="AR68" s="9"/>
      <c r="AS68" s="9"/>
      <c r="AT68" s="9"/>
      <c r="AX68" s="4"/>
      <c r="BB68" s="5"/>
      <c r="BC68" s="5"/>
      <c r="BD68" s="5"/>
      <c r="BE68" s="5"/>
      <c r="BF68" s="4"/>
      <c r="BG68" s="4"/>
      <c r="BH68" s="4"/>
      <c r="BI68" s="4"/>
      <c r="BJ68" s="4"/>
      <c r="BM68" s="5" t="str">
        <f t="shared" si="9"/>
        <v xml:space="preserve"> </v>
      </c>
      <c r="BN68" s="9"/>
      <c r="BO68" s="9"/>
      <c r="BQ68" s="9"/>
      <c r="BR68" s="9"/>
      <c r="BT68" s="9"/>
      <c r="BV68" s="9"/>
      <c r="BX68" s="9"/>
      <c r="BY68" s="9"/>
    </row>
    <row r="69" spans="10:77" x14ac:dyDescent="0.35">
      <c r="J69" s="4"/>
      <c r="K69" s="4"/>
      <c r="O69" s="5"/>
      <c r="P69" s="5"/>
      <c r="Q69" s="5"/>
      <c r="R69" s="5"/>
      <c r="S69" s="4"/>
      <c r="T69" s="4"/>
      <c r="U69" s="4"/>
      <c r="AA69" s="5" t="str">
        <f t="shared" si="8"/>
        <v xml:space="preserve"> </v>
      </c>
      <c r="AB69" s="9"/>
      <c r="AC69" s="9"/>
      <c r="AE69" s="9"/>
      <c r="AF69" s="9"/>
      <c r="AH69" s="9"/>
      <c r="AJ69" s="9"/>
      <c r="AL69" s="9"/>
      <c r="AM69" s="9"/>
      <c r="AR69" s="9"/>
      <c r="AS69" s="9"/>
      <c r="AT69" s="9"/>
      <c r="AX69" s="4"/>
      <c r="BB69" s="5"/>
      <c r="BC69" s="5"/>
      <c r="BD69" s="5"/>
      <c r="BE69" s="5"/>
      <c r="BF69" s="4"/>
      <c r="BG69" s="4"/>
      <c r="BH69" s="4"/>
      <c r="BI69" s="4"/>
      <c r="BJ69" s="4"/>
      <c r="BM69" s="5" t="str">
        <f t="shared" si="9"/>
        <v xml:space="preserve"> </v>
      </c>
      <c r="BN69" s="9"/>
      <c r="BO69" s="9"/>
      <c r="BQ69" s="9"/>
      <c r="BR69" s="9"/>
      <c r="BT69" s="9"/>
      <c r="BV69" s="9"/>
      <c r="BX69" s="9"/>
      <c r="BY69" s="9"/>
    </row>
    <row r="70" spans="10:77" x14ac:dyDescent="0.35">
      <c r="J70" s="4"/>
      <c r="K70" s="4"/>
      <c r="O70" s="5"/>
      <c r="P70" s="5"/>
      <c r="Q70" s="5"/>
      <c r="R70" s="5"/>
      <c r="S70" s="4"/>
      <c r="T70" s="4"/>
      <c r="U70" s="4"/>
      <c r="AA70" s="5" t="str">
        <f t="shared" si="8"/>
        <v xml:space="preserve"> </v>
      </c>
      <c r="AB70" s="9"/>
      <c r="AC70" s="9"/>
      <c r="AE70" s="9"/>
      <c r="AF70" s="9"/>
      <c r="AH70" s="9"/>
      <c r="AJ70" s="9"/>
      <c r="AL70" s="9"/>
      <c r="AM70" s="9"/>
      <c r="AR70" s="9"/>
      <c r="AS70" s="9"/>
      <c r="AT70" s="9"/>
      <c r="AX70" s="4"/>
      <c r="BB70" s="5"/>
      <c r="BC70" s="5"/>
      <c r="BD70" s="5"/>
      <c r="BE70" s="5"/>
      <c r="BF70" s="4"/>
      <c r="BG70" s="4"/>
      <c r="BH70" s="4"/>
      <c r="BI70" s="4"/>
      <c r="BJ70" s="4"/>
      <c r="BM70" s="5" t="str">
        <f t="shared" si="9"/>
        <v xml:space="preserve"> </v>
      </c>
      <c r="BN70" s="9"/>
      <c r="BO70" s="9"/>
      <c r="BQ70" s="9"/>
      <c r="BR70" s="9"/>
      <c r="BT70" s="9"/>
      <c r="BV70" s="9"/>
      <c r="BX70" s="9"/>
      <c r="BY70" s="9"/>
    </row>
    <row r="71" spans="10:77" x14ac:dyDescent="0.35">
      <c r="J71" s="4"/>
      <c r="K71" s="4"/>
      <c r="O71" s="5"/>
      <c r="P71" s="5"/>
      <c r="Q71" s="5"/>
      <c r="R71" s="5"/>
      <c r="S71" s="4"/>
      <c r="T71" s="4"/>
      <c r="U71" s="4"/>
      <c r="AA71" s="5" t="str">
        <f t="shared" si="8"/>
        <v xml:space="preserve"> </v>
      </c>
      <c r="AB71" s="9"/>
      <c r="AC71" s="9"/>
      <c r="AE71" s="9"/>
      <c r="AF71" s="9"/>
      <c r="AH71" s="9"/>
      <c r="AJ71" s="9"/>
      <c r="AL71" s="9"/>
      <c r="AM71" s="9"/>
      <c r="AR71" s="9"/>
      <c r="AS71" s="9"/>
      <c r="AT71" s="9"/>
      <c r="AX71" s="4"/>
      <c r="BB71" s="5"/>
      <c r="BC71" s="5"/>
      <c r="BD71" s="5"/>
      <c r="BE71" s="5"/>
      <c r="BF71" s="4"/>
      <c r="BG71" s="4"/>
      <c r="BH71" s="4"/>
      <c r="BI71" s="4"/>
      <c r="BJ71" s="4"/>
      <c r="BM71" s="5" t="str">
        <f t="shared" si="9"/>
        <v xml:space="preserve"> </v>
      </c>
      <c r="BN71" s="9"/>
      <c r="BO71" s="9"/>
      <c r="BQ71" s="9"/>
      <c r="BR71" s="9"/>
      <c r="BT71" s="9"/>
      <c r="BV71" s="9"/>
      <c r="BX71" s="9"/>
      <c r="BY71" s="9"/>
    </row>
    <row r="72" spans="10:77" x14ac:dyDescent="0.35">
      <c r="J72" s="4"/>
      <c r="K72" s="4"/>
      <c r="O72" s="5"/>
      <c r="P72" s="5"/>
      <c r="Q72" s="5"/>
      <c r="R72" s="5"/>
      <c r="S72" s="4"/>
      <c r="T72" s="4"/>
      <c r="U72" s="4"/>
      <c r="Y72" s="4"/>
      <c r="AA72" s="5" t="str">
        <f t="shared" si="8"/>
        <v xml:space="preserve"> </v>
      </c>
      <c r="AB72" s="9"/>
      <c r="AC72" s="9"/>
      <c r="AE72" s="9"/>
      <c r="AF72" s="9"/>
      <c r="AH72" s="9"/>
      <c r="AJ72" s="9"/>
      <c r="AL72" s="9"/>
      <c r="AM72" s="9"/>
      <c r="AR72" s="9"/>
      <c r="AS72" s="9"/>
      <c r="AT72" s="9"/>
      <c r="AX72" s="4"/>
      <c r="BB72" s="5"/>
      <c r="BC72" s="5"/>
      <c r="BD72" s="5"/>
      <c r="BE72" s="5"/>
      <c r="BF72" s="4"/>
      <c r="BG72" s="4"/>
      <c r="BH72" s="4"/>
      <c r="BI72" s="4"/>
      <c r="BJ72" s="4"/>
      <c r="BL72" s="4"/>
      <c r="BM72" s="5" t="str">
        <f t="shared" si="9"/>
        <v xml:space="preserve"> </v>
      </c>
      <c r="BN72" s="9"/>
      <c r="BO72" s="9"/>
      <c r="BQ72" s="9"/>
      <c r="BR72" s="9"/>
      <c r="BT72" s="9"/>
      <c r="BV72" s="9"/>
      <c r="BX72" s="9"/>
      <c r="BY72" s="9"/>
    </row>
    <row r="73" spans="10:77" x14ac:dyDescent="0.35">
      <c r="J73" s="4"/>
      <c r="K73" s="4"/>
      <c r="O73" s="5"/>
      <c r="P73" s="5"/>
      <c r="Q73" s="5"/>
      <c r="R73" s="5"/>
      <c r="S73" s="4"/>
      <c r="T73" s="4"/>
      <c r="U73" s="4"/>
      <c r="Y73" s="4"/>
      <c r="AA73" s="5" t="str">
        <f t="shared" ref="AA73:AA104" si="10">IF(Y73="Other","Enter detail here"," ")</f>
        <v xml:space="preserve"> </v>
      </c>
      <c r="AB73" s="9"/>
      <c r="AC73" s="9"/>
      <c r="AE73" s="9"/>
      <c r="AF73" s="9"/>
      <c r="AH73" s="9"/>
      <c r="AJ73" s="9"/>
      <c r="AL73" s="9"/>
      <c r="AM73" s="9"/>
      <c r="AR73" s="9"/>
      <c r="AS73" s="9"/>
      <c r="AT73" s="9"/>
      <c r="AX73" s="4"/>
      <c r="BB73" s="5"/>
      <c r="BC73" s="5"/>
      <c r="BD73" s="5"/>
      <c r="BE73" s="5"/>
      <c r="BF73" s="4"/>
      <c r="BG73" s="4"/>
      <c r="BH73" s="4"/>
      <c r="BI73" s="4"/>
      <c r="BJ73" s="4"/>
      <c r="BL73" s="4"/>
      <c r="BM73" s="5" t="str">
        <f t="shared" si="9"/>
        <v xml:space="preserve"> </v>
      </c>
      <c r="BN73" s="9"/>
      <c r="BO73" s="9"/>
      <c r="BQ73" s="9"/>
      <c r="BR73" s="9"/>
      <c r="BT73" s="9"/>
      <c r="BV73" s="9"/>
      <c r="BX73" s="9"/>
      <c r="BY73" s="9"/>
    </row>
    <row r="74" spans="10:77" x14ac:dyDescent="0.35">
      <c r="J74" s="4"/>
      <c r="K74" s="4"/>
      <c r="O74" s="5"/>
      <c r="P74" s="5"/>
      <c r="Q74" s="5"/>
      <c r="R74" s="5"/>
      <c r="S74" s="4"/>
      <c r="T74" s="4"/>
      <c r="U74" s="4"/>
      <c r="Y74" s="4"/>
      <c r="AA74" s="5" t="str">
        <f t="shared" si="10"/>
        <v xml:space="preserve"> </v>
      </c>
      <c r="AB74" s="9"/>
      <c r="AC74" s="9"/>
      <c r="AE74" s="9"/>
      <c r="AF74" s="9"/>
      <c r="AH74" s="9"/>
      <c r="AJ74" s="9"/>
      <c r="AL74" s="9"/>
      <c r="AM74" s="9"/>
      <c r="AR74" s="9"/>
      <c r="AS74" s="9"/>
      <c r="AT74" s="9"/>
      <c r="AX74" s="4"/>
      <c r="BB74" s="5"/>
      <c r="BC74" s="5"/>
      <c r="BD74" s="5"/>
      <c r="BE74" s="5"/>
      <c r="BF74" s="4"/>
      <c r="BG74" s="4"/>
      <c r="BH74" s="4"/>
      <c r="BI74" s="4"/>
      <c r="BJ74" s="4"/>
      <c r="BL74" s="4"/>
      <c r="BM74" s="5" t="str">
        <f t="shared" si="9"/>
        <v xml:space="preserve"> </v>
      </c>
      <c r="BN74" s="9"/>
      <c r="BO74" s="9"/>
      <c r="BQ74" s="9"/>
      <c r="BR74" s="9"/>
      <c r="BT74" s="9"/>
      <c r="BV74" s="9"/>
      <c r="BX74" s="9"/>
      <c r="BY74" s="9"/>
    </row>
    <row r="75" spans="10:77" x14ac:dyDescent="0.35">
      <c r="J75" s="4"/>
      <c r="K75" s="4"/>
      <c r="O75" s="5"/>
      <c r="P75" s="5"/>
      <c r="Q75" s="5"/>
      <c r="R75" s="5"/>
      <c r="S75" s="4"/>
      <c r="T75" s="4"/>
      <c r="U75" s="4"/>
      <c r="Y75" s="4"/>
      <c r="AA75" s="5" t="str">
        <f t="shared" si="10"/>
        <v xml:space="preserve"> </v>
      </c>
      <c r="AB75" s="9"/>
      <c r="AC75" s="9"/>
      <c r="AE75" s="9"/>
      <c r="AF75" s="9"/>
      <c r="AH75" s="9"/>
      <c r="AJ75" s="9"/>
      <c r="AL75" s="9"/>
      <c r="AM75" s="9"/>
      <c r="AR75" s="9"/>
      <c r="AS75" s="9"/>
      <c r="AT75" s="9"/>
      <c r="AX75" s="4"/>
      <c r="BB75" s="5"/>
      <c r="BC75" s="5"/>
      <c r="BD75" s="5"/>
      <c r="BE75" s="5"/>
      <c r="BF75" s="4"/>
      <c r="BG75" s="4"/>
      <c r="BH75" s="4"/>
      <c r="BI75" s="4"/>
      <c r="BJ75" s="4"/>
      <c r="BL75" s="4"/>
      <c r="BM75" s="5" t="str">
        <f t="shared" si="9"/>
        <v xml:space="preserve"> </v>
      </c>
      <c r="BN75" s="9"/>
      <c r="BO75" s="9"/>
      <c r="BQ75" s="9"/>
      <c r="BR75" s="9"/>
      <c r="BT75" s="9"/>
      <c r="BV75" s="9"/>
      <c r="BX75" s="9"/>
      <c r="BY75" s="9"/>
    </row>
    <row r="76" spans="10:77" x14ac:dyDescent="0.35">
      <c r="J76" s="4"/>
      <c r="K76" s="4"/>
      <c r="O76" s="5"/>
      <c r="P76" s="5"/>
      <c r="Q76" s="5"/>
      <c r="R76" s="5"/>
      <c r="S76" s="4"/>
      <c r="T76" s="4"/>
      <c r="U76" s="4"/>
      <c r="Y76" s="4"/>
      <c r="AA76" s="5" t="str">
        <f t="shared" si="10"/>
        <v xml:space="preserve"> </v>
      </c>
      <c r="AB76" s="9"/>
      <c r="AC76" s="9"/>
      <c r="AE76" s="9"/>
      <c r="AF76" s="9"/>
      <c r="AH76" s="9"/>
      <c r="AJ76" s="9"/>
      <c r="AL76" s="9"/>
      <c r="AM76" s="9"/>
      <c r="AR76" s="9"/>
      <c r="AS76" s="9"/>
      <c r="AT76" s="9"/>
      <c r="AX76" s="4"/>
      <c r="BB76" s="5"/>
      <c r="BC76" s="5"/>
      <c r="BD76" s="5"/>
      <c r="BE76" s="5"/>
      <c r="BF76" s="4"/>
      <c r="BG76" s="4"/>
      <c r="BH76" s="4"/>
      <c r="BI76" s="4"/>
      <c r="BJ76" s="4"/>
      <c r="BL76" s="4"/>
      <c r="BM76" s="5" t="str">
        <f t="shared" si="9"/>
        <v xml:space="preserve"> </v>
      </c>
      <c r="BN76" s="9"/>
      <c r="BO76" s="9"/>
      <c r="BQ76" s="9"/>
      <c r="BR76" s="9"/>
      <c r="BT76" s="9"/>
      <c r="BV76" s="9"/>
      <c r="BX76" s="9"/>
      <c r="BY76" s="9"/>
    </row>
    <row r="77" spans="10:77" x14ac:dyDescent="0.35">
      <c r="J77" s="4"/>
      <c r="K77" s="4"/>
      <c r="O77" s="5"/>
      <c r="P77" s="5"/>
      <c r="Q77" s="5"/>
      <c r="R77" s="5"/>
      <c r="S77" s="4"/>
      <c r="T77" s="4"/>
      <c r="U77" s="4"/>
      <c r="Y77" s="4"/>
      <c r="AA77" s="5" t="str">
        <f t="shared" si="10"/>
        <v xml:space="preserve"> </v>
      </c>
      <c r="AB77" s="9"/>
      <c r="AC77" s="9"/>
      <c r="AE77" s="9"/>
      <c r="AF77" s="9"/>
      <c r="AH77" s="9"/>
      <c r="AJ77" s="9"/>
      <c r="AL77" s="9"/>
      <c r="AM77" s="9"/>
      <c r="AR77" s="9"/>
      <c r="AS77" s="9"/>
      <c r="AT77" s="9"/>
      <c r="AX77" s="4"/>
      <c r="BB77" s="5"/>
      <c r="BC77" s="5"/>
      <c r="BD77" s="5"/>
      <c r="BE77" s="5"/>
      <c r="BF77" s="4"/>
      <c r="BG77" s="4"/>
      <c r="BH77" s="4"/>
      <c r="BI77" s="4"/>
      <c r="BJ77" s="4"/>
      <c r="BL77" s="4"/>
      <c r="BM77" s="5" t="str">
        <f t="shared" si="9"/>
        <v xml:space="preserve"> </v>
      </c>
      <c r="BN77" s="9"/>
      <c r="BO77" s="9"/>
      <c r="BQ77" s="9"/>
      <c r="BR77" s="9"/>
      <c r="BT77" s="9"/>
      <c r="BV77" s="9"/>
      <c r="BX77" s="9"/>
      <c r="BY77" s="9"/>
    </row>
    <row r="78" spans="10:77" x14ac:dyDescent="0.35">
      <c r="J78" s="4"/>
      <c r="K78" s="4"/>
      <c r="O78" s="5"/>
      <c r="P78" s="5"/>
      <c r="Q78" s="5"/>
      <c r="R78" s="5"/>
      <c r="S78" s="4"/>
      <c r="T78" s="4"/>
      <c r="U78" s="4"/>
      <c r="Y78" s="4"/>
      <c r="AA78" s="5" t="str">
        <f t="shared" si="10"/>
        <v xml:space="preserve"> </v>
      </c>
      <c r="AB78" s="9"/>
      <c r="AC78" s="9"/>
      <c r="AE78" s="9"/>
      <c r="AF78" s="9"/>
      <c r="AH78" s="9"/>
      <c r="AJ78" s="9"/>
      <c r="AL78" s="9"/>
      <c r="AM78" s="9"/>
      <c r="AR78" s="9"/>
      <c r="AS78" s="9"/>
      <c r="AT78" s="9"/>
      <c r="AX78" s="4"/>
      <c r="BB78" s="5"/>
      <c r="BC78" s="5"/>
      <c r="BD78" s="5"/>
      <c r="BE78" s="5"/>
      <c r="BF78" s="4"/>
      <c r="BG78" s="4"/>
      <c r="BH78" s="4"/>
      <c r="BI78" s="4"/>
      <c r="BJ78" s="4"/>
      <c r="BL78" s="4"/>
      <c r="BM78" s="5" t="str">
        <f t="shared" si="9"/>
        <v xml:space="preserve"> </v>
      </c>
      <c r="BN78" s="9"/>
      <c r="BO78" s="9"/>
      <c r="BQ78" s="9"/>
      <c r="BR78" s="9"/>
      <c r="BT78" s="9"/>
      <c r="BV78" s="9"/>
      <c r="BX78" s="9"/>
      <c r="BY78" s="9"/>
    </row>
    <row r="79" spans="10:77" x14ac:dyDescent="0.35">
      <c r="J79" s="4"/>
      <c r="K79" s="4"/>
      <c r="O79" s="5"/>
      <c r="P79" s="5"/>
      <c r="Q79" s="5"/>
      <c r="R79" s="5"/>
      <c r="S79" s="4"/>
      <c r="T79" s="4"/>
      <c r="U79" s="4"/>
      <c r="Y79" s="4"/>
      <c r="AA79" s="5" t="str">
        <f t="shared" si="10"/>
        <v xml:space="preserve"> </v>
      </c>
      <c r="AB79" s="9"/>
      <c r="AC79" s="9"/>
      <c r="AE79" s="9"/>
      <c r="AF79" s="9"/>
      <c r="AH79" s="9"/>
      <c r="AJ79" s="9"/>
      <c r="AL79" s="9"/>
      <c r="AM79" s="9"/>
      <c r="AR79" s="9"/>
      <c r="AS79" s="9"/>
      <c r="AT79" s="9"/>
      <c r="AX79" s="4"/>
      <c r="BB79" s="5"/>
      <c r="BC79" s="5"/>
      <c r="BD79" s="5"/>
      <c r="BE79" s="5"/>
      <c r="BF79" s="4"/>
      <c r="BG79" s="4"/>
      <c r="BH79" s="4"/>
      <c r="BI79" s="4"/>
      <c r="BJ79" s="4"/>
      <c r="BL79" s="4"/>
      <c r="BM79" s="5" t="str">
        <f t="shared" si="9"/>
        <v xml:space="preserve"> </v>
      </c>
      <c r="BN79" s="9"/>
      <c r="BO79" s="9"/>
      <c r="BQ79" s="9"/>
      <c r="BR79" s="9"/>
      <c r="BT79" s="9"/>
      <c r="BV79" s="9"/>
      <c r="BX79" s="9"/>
      <c r="BY79" s="9"/>
    </row>
    <row r="80" spans="10:77" x14ac:dyDescent="0.35">
      <c r="J80" s="4"/>
      <c r="K80" s="4"/>
      <c r="O80" s="5"/>
      <c r="P80" s="5"/>
      <c r="Q80" s="5"/>
      <c r="R80" s="5"/>
      <c r="S80" s="4"/>
      <c r="T80" s="4"/>
      <c r="U80" s="4"/>
      <c r="Y80" s="4"/>
      <c r="AA80" s="5" t="str">
        <f t="shared" si="10"/>
        <v xml:space="preserve"> </v>
      </c>
      <c r="AB80" s="9"/>
      <c r="AC80" s="9"/>
      <c r="AE80" s="9"/>
      <c r="AF80" s="9"/>
      <c r="AH80" s="9"/>
      <c r="AJ80" s="9"/>
      <c r="AL80" s="9"/>
      <c r="AM80" s="9"/>
      <c r="AR80" s="9"/>
      <c r="AS80" s="9"/>
      <c r="AT80" s="9"/>
      <c r="AX80" s="4"/>
      <c r="BB80" s="5"/>
      <c r="BC80" s="5"/>
      <c r="BD80" s="5"/>
      <c r="BE80" s="5"/>
      <c r="BF80" s="4"/>
      <c r="BG80" s="4"/>
      <c r="BH80" s="4"/>
      <c r="BI80" s="4"/>
      <c r="BJ80" s="4"/>
      <c r="BL80" s="4"/>
      <c r="BM80" s="5" t="str">
        <f t="shared" si="9"/>
        <v xml:space="preserve"> </v>
      </c>
      <c r="BN80" s="9"/>
      <c r="BO80" s="9"/>
      <c r="BQ80" s="9"/>
      <c r="BR80" s="9"/>
      <c r="BT80" s="9"/>
      <c r="BV80" s="9"/>
      <c r="BX80" s="9"/>
      <c r="BY80" s="9"/>
    </row>
    <row r="81" spans="10:77" x14ac:dyDescent="0.35">
      <c r="J81" s="4"/>
      <c r="K81" s="4"/>
      <c r="O81" s="5"/>
      <c r="P81" s="5"/>
      <c r="Q81" s="5"/>
      <c r="R81" s="5"/>
      <c r="S81" s="4"/>
      <c r="T81" s="4"/>
      <c r="U81" s="4"/>
      <c r="Y81" s="4"/>
      <c r="AA81" s="5" t="str">
        <f t="shared" si="10"/>
        <v xml:space="preserve"> </v>
      </c>
      <c r="AB81" s="9"/>
      <c r="AC81" s="9"/>
      <c r="AE81" s="9"/>
      <c r="AF81" s="9"/>
      <c r="AH81" s="9"/>
      <c r="AJ81" s="9"/>
      <c r="AL81" s="9"/>
      <c r="AM81" s="9"/>
      <c r="AR81" s="9"/>
      <c r="AS81" s="9"/>
      <c r="AT81" s="9"/>
      <c r="AX81" s="4"/>
      <c r="BB81" s="5"/>
      <c r="BC81" s="5"/>
      <c r="BD81" s="5"/>
      <c r="BE81" s="5"/>
      <c r="BF81" s="4"/>
      <c r="BG81" s="4"/>
      <c r="BH81" s="4"/>
      <c r="BI81" s="4"/>
      <c r="BJ81" s="4"/>
      <c r="BL81" s="4"/>
      <c r="BM81" s="5" t="str">
        <f t="shared" si="9"/>
        <v xml:space="preserve"> </v>
      </c>
      <c r="BN81" s="9"/>
      <c r="BO81" s="9"/>
      <c r="BQ81" s="9"/>
      <c r="BR81" s="9"/>
      <c r="BT81" s="9"/>
      <c r="BV81" s="9"/>
      <c r="BX81" s="9"/>
      <c r="BY81" s="9"/>
    </row>
    <row r="82" spans="10:77" x14ac:dyDescent="0.35">
      <c r="J82" s="4"/>
      <c r="K82" s="4"/>
      <c r="O82" s="5"/>
      <c r="P82" s="5"/>
      <c r="Q82" s="5"/>
      <c r="R82" s="5"/>
      <c r="S82" s="4"/>
      <c r="T82" s="4"/>
      <c r="U82" s="4"/>
      <c r="Y82" s="4"/>
      <c r="AA82" s="5" t="str">
        <f t="shared" si="10"/>
        <v xml:space="preserve"> </v>
      </c>
      <c r="AB82" s="9"/>
      <c r="AC82" s="9"/>
      <c r="AE82" s="9"/>
      <c r="AF82" s="9"/>
      <c r="AH82" s="9"/>
      <c r="AJ82" s="9"/>
      <c r="AL82" s="9"/>
      <c r="AM82" s="9"/>
      <c r="AR82" s="9"/>
      <c r="AS82" s="9"/>
      <c r="AT82" s="9"/>
      <c r="AX82" s="4"/>
      <c r="BB82" s="5"/>
      <c r="BC82" s="5"/>
      <c r="BD82" s="5"/>
      <c r="BE82" s="5"/>
      <c r="BF82" s="4"/>
      <c r="BG82" s="4"/>
      <c r="BH82" s="4"/>
      <c r="BI82" s="4"/>
      <c r="BJ82" s="4"/>
      <c r="BL82" s="4"/>
      <c r="BM82" s="5" t="str">
        <f t="shared" si="9"/>
        <v xml:space="preserve"> </v>
      </c>
      <c r="BN82" s="9"/>
      <c r="BO82" s="9"/>
      <c r="BQ82" s="9"/>
      <c r="BR82" s="9"/>
      <c r="BT82" s="9"/>
      <c r="BV82" s="9"/>
      <c r="BX82" s="9"/>
      <c r="BY82" s="9"/>
    </row>
    <row r="83" spans="10:77" x14ac:dyDescent="0.35">
      <c r="J83" s="4"/>
      <c r="K83" s="4"/>
      <c r="O83" s="5"/>
      <c r="P83" s="5"/>
      <c r="Q83" s="5"/>
      <c r="R83" s="5"/>
      <c r="S83" s="4"/>
      <c r="T83" s="4"/>
      <c r="U83" s="4"/>
      <c r="Y83" s="4"/>
      <c r="AA83" s="5" t="str">
        <f t="shared" si="10"/>
        <v xml:space="preserve"> </v>
      </c>
      <c r="AB83" s="9"/>
      <c r="AC83" s="9"/>
      <c r="AE83" s="9"/>
      <c r="AF83" s="9"/>
      <c r="AH83" s="9"/>
      <c r="AJ83" s="9"/>
      <c r="AL83" s="9"/>
      <c r="AM83" s="9"/>
      <c r="AR83" s="9"/>
      <c r="AS83" s="9"/>
      <c r="AT83" s="9"/>
      <c r="AX83" s="4"/>
      <c r="BB83" s="5"/>
      <c r="BC83" s="5"/>
      <c r="BD83" s="5"/>
      <c r="BE83" s="5"/>
      <c r="BF83" s="4"/>
      <c r="BG83" s="4"/>
      <c r="BH83" s="4"/>
      <c r="BI83" s="4"/>
      <c r="BJ83" s="4"/>
      <c r="BL83" s="4"/>
      <c r="BM83" s="5" t="str">
        <f t="shared" si="9"/>
        <v xml:space="preserve"> </v>
      </c>
      <c r="BN83" s="9"/>
      <c r="BO83" s="9"/>
      <c r="BQ83" s="9"/>
      <c r="BR83" s="9"/>
      <c r="BT83" s="9"/>
      <c r="BV83" s="9"/>
      <c r="BX83" s="9"/>
      <c r="BY83" s="9"/>
    </row>
    <row r="84" spans="10:77" x14ac:dyDescent="0.35">
      <c r="J84" s="4"/>
      <c r="K84" s="4"/>
      <c r="O84" s="5"/>
      <c r="P84" s="5"/>
      <c r="Q84" s="5"/>
      <c r="R84" s="5"/>
      <c r="S84" s="4"/>
      <c r="T84" s="4"/>
      <c r="U84" s="4"/>
      <c r="Y84" s="4"/>
      <c r="AA84" s="5" t="str">
        <f t="shared" si="10"/>
        <v xml:space="preserve"> </v>
      </c>
      <c r="AB84" s="9"/>
      <c r="AC84" s="9"/>
      <c r="AE84" s="9"/>
      <c r="AF84" s="9"/>
      <c r="AH84" s="9"/>
      <c r="AJ84" s="9"/>
      <c r="AL84" s="9"/>
      <c r="AM84" s="9"/>
      <c r="AR84" s="9"/>
      <c r="AS84" s="9"/>
      <c r="AT84" s="9"/>
      <c r="AX84" s="4"/>
      <c r="BB84" s="5"/>
      <c r="BC84" s="5"/>
      <c r="BD84" s="5"/>
      <c r="BE84" s="5"/>
      <c r="BF84" s="4"/>
      <c r="BG84" s="4"/>
      <c r="BH84" s="4"/>
      <c r="BI84" s="4"/>
      <c r="BJ84" s="4"/>
      <c r="BL84" s="4"/>
      <c r="BM84" s="5" t="str">
        <f t="shared" si="9"/>
        <v xml:space="preserve"> </v>
      </c>
      <c r="BN84" s="9"/>
      <c r="BO84" s="9"/>
      <c r="BQ84" s="9"/>
      <c r="BR84" s="9"/>
      <c r="BT84" s="9"/>
      <c r="BV84" s="9"/>
      <c r="BX84" s="9"/>
      <c r="BY84" s="9"/>
    </row>
    <row r="85" spans="10:77" x14ac:dyDescent="0.35">
      <c r="J85" s="4"/>
      <c r="K85" s="4"/>
      <c r="O85" s="5"/>
      <c r="P85" s="5"/>
      <c r="Q85" s="5"/>
      <c r="R85" s="5"/>
      <c r="S85" s="4"/>
      <c r="T85" s="4"/>
      <c r="U85" s="4"/>
      <c r="Y85" s="4"/>
      <c r="AA85" s="5" t="str">
        <f t="shared" si="10"/>
        <v xml:space="preserve"> </v>
      </c>
      <c r="AB85" s="9"/>
      <c r="AC85" s="9"/>
      <c r="AE85" s="9"/>
      <c r="AF85" s="9"/>
      <c r="AH85" s="9"/>
      <c r="AJ85" s="9"/>
      <c r="AL85" s="9"/>
      <c r="AM85" s="9"/>
      <c r="AR85" s="9"/>
      <c r="AS85" s="9"/>
      <c r="AT85" s="9"/>
      <c r="AX85" s="4"/>
      <c r="BB85" s="5"/>
      <c r="BC85" s="5"/>
      <c r="BD85" s="5"/>
      <c r="BE85" s="5"/>
      <c r="BF85" s="4"/>
      <c r="BG85" s="4"/>
      <c r="BH85" s="4"/>
      <c r="BI85" s="4"/>
      <c r="BJ85" s="4"/>
      <c r="BL85" s="4"/>
      <c r="BM85" s="5" t="str">
        <f t="shared" si="9"/>
        <v xml:space="preserve"> </v>
      </c>
      <c r="BN85" s="9"/>
      <c r="BO85" s="9"/>
      <c r="BQ85" s="9"/>
      <c r="BR85" s="9"/>
      <c r="BT85" s="9"/>
      <c r="BV85" s="9"/>
      <c r="BX85" s="9"/>
      <c r="BY85" s="9"/>
    </row>
    <row r="86" spans="10:77" x14ac:dyDescent="0.35">
      <c r="J86" s="4"/>
      <c r="K86" s="4"/>
      <c r="O86" s="5"/>
      <c r="P86" s="5"/>
      <c r="Q86" s="5"/>
      <c r="R86" s="5"/>
      <c r="S86" s="4"/>
      <c r="T86" s="4"/>
      <c r="U86" s="4"/>
      <c r="Y86" s="4"/>
      <c r="AA86" s="5" t="str">
        <f t="shared" si="10"/>
        <v xml:space="preserve"> </v>
      </c>
      <c r="AB86" s="9"/>
      <c r="AC86" s="9"/>
      <c r="AE86" s="9"/>
      <c r="AF86" s="9"/>
      <c r="AH86" s="9"/>
      <c r="AJ86" s="9"/>
      <c r="AL86" s="9"/>
      <c r="AM86" s="9"/>
      <c r="AR86" s="9"/>
      <c r="AS86" s="9"/>
      <c r="AT86" s="9"/>
      <c r="AX86" s="4"/>
      <c r="BB86" s="5"/>
      <c r="BC86" s="5"/>
      <c r="BD86" s="5"/>
      <c r="BE86" s="5"/>
      <c r="BF86" s="4"/>
      <c r="BG86" s="4"/>
      <c r="BH86" s="4"/>
      <c r="BI86" s="4"/>
      <c r="BJ86" s="4"/>
      <c r="BL86" s="4"/>
      <c r="BM86" s="5" t="str">
        <f t="shared" si="9"/>
        <v xml:space="preserve"> </v>
      </c>
      <c r="BN86" s="9"/>
      <c r="BO86" s="9"/>
      <c r="BQ86" s="9"/>
      <c r="BR86" s="9"/>
      <c r="BT86" s="9"/>
      <c r="BV86" s="9"/>
      <c r="BX86" s="9"/>
      <c r="BY86" s="9"/>
    </row>
    <row r="87" spans="10:77" x14ac:dyDescent="0.35">
      <c r="J87" s="4"/>
      <c r="K87" s="4"/>
      <c r="O87" s="5"/>
      <c r="P87" s="5"/>
      <c r="Q87" s="5"/>
      <c r="R87" s="5"/>
      <c r="S87" s="4"/>
      <c r="T87" s="4"/>
      <c r="U87" s="4"/>
      <c r="Y87" s="4"/>
      <c r="AA87" s="5" t="str">
        <f t="shared" si="10"/>
        <v xml:space="preserve"> </v>
      </c>
      <c r="AB87" s="9"/>
      <c r="AC87" s="9"/>
      <c r="AE87" s="9"/>
      <c r="AF87" s="9"/>
      <c r="AH87" s="9"/>
      <c r="AJ87" s="9"/>
      <c r="AL87" s="9"/>
      <c r="AM87" s="9"/>
      <c r="AR87" s="9"/>
      <c r="AS87" s="9"/>
      <c r="AT87" s="9"/>
      <c r="AX87" s="4"/>
      <c r="BB87" s="5"/>
      <c r="BC87" s="5"/>
      <c r="BD87" s="5"/>
      <c r="BE87" s="5"/>
      <c r="BF87" s="4"/>
      <c r="BG87" s="4"/>
      <c r="BH87" s="4"/>
      <c r="BI87" s="4"/>
      <c r="BJ87" s="4"/>
      <c r="BL87" s="4"/>
      <c r="BM87" s="5" t="str">
        <f t="shared" si="9"/>
        <v xml:space="preserve"> </v>
      </c>
      <c r="BN87" s="9"/>
      <c r="BO87" s="9"/>
      <c r="BQ87" s="9"/>
      <c r="BR87" s="9"/>
      <c r="BT87" s="9"/>
      <c r="BV87" s="9"/>
      <c r="BX87" s="9"/>
      <c r="BY87" s="9"/>
    </row>
    <row r="88" spans="10:77" x14ac:dyDescent="0.35">
      <c r="J88" s="4"/>
      <c r="K88" s="4"/>
      <c r="O88" s="5"/>
      <c r="P88" s="5"/>
      <c r="Q88" s="5"/>
      <c r="R88" s="5"/>
      <c r="S88" s="4"/>
      <c r="T88" s="4"/>
      <c r="U88" s="4"/>
      <c r="Y88" s="4"/>
      <c r="AA88" s="5" t="str">
        <f t="shared" si="10"/>
        <v xml:space="preserve"> </v>
      </c>
      <c r="AB88" s="9"/>
      <c r="AC88" s="9"/>
      <c r="AE88" s="9"/>
      <c r="AF88" s="9"/>
      <c r="AH88" s="9"/>
      <c r="AJ88" s="9"/>
      <c r="AL88" s="9"/>
      <c r="AM88" s="9"/>
      <c r="AR88" s="9"/>
      <c r="AS88" s="9"/>
      <c r="AT88" s="9"/>
      <c r="AX88" s="4"/>
      <c r="BB88" s="5"/>
      <c r="BC88" s="5"/>
      <c r="BD88" s="5"/>
      <c r="BE88" s="5"/>
      <c r="BF88" s="4"/>
      <c r="BG88" s="4"/>
      <c r="BH88" s="4"/>
      <c r="BI88" s="4"/>
      <c r="BJ88" s="4"/>
      <c r="BL88" s="4"/>
      <c r="BM88" s="5" t="str">
        <f t="shared" si="9"/>
        <v xml:space="preserve"> </v>
      </c>
      <c r="BN88" s="9"/>
      <c r="BO88" s="9"/>
      <c r="BQ88" s="9"/>
      <c r="BR88" s="9"/>
      <c r="BT88" s="9"/>
      <c r="BV88" s="9"/>
      <c r="BX88" s="9"/>
      <c r="BY88" s="9"/>
    </row>
    <row r="89" spans="10:77" x14ac:dyDescent="0.35">
      <c r="J89" s="4"/>
      <c r="K89" s="4"/>
      <c r="O89" s="5"/>
      <c r="P89" s="5"/>
      <c r="Q89" s="5"/>
      <c r="R89" s="5"/>
      <c r="S89" s="4"/>
      <c r="T89" s="4"/>
      <c r="U89" s="4"/>
      <c r="Y89" s="4"/>
      <c r="AA89" s="5" t="str">
        <f t="shared" si="10"/>
        <v xml:space="preserve"> </v>
      </c>
      <c r="AB89" s="9"/>
      <c r="AC89" s="9"/>
      <c r="AE89" s="9"/>
      <c r="AF89" s="9"/>
      <c r="AH89" s="9"/>
      <c r="AJ89" s="9"/>
      <c r="AL89" s="9"/>
      <c r="AM89" s="9"/>
      <c r="AR89" s="9"/>
      <c r="AS89" s="9"/>
      <c r="AT89" s="9"/>
      <c r="AX89" s="4"/>
      <c r="BB89" s="5"/>
      <c r="BC89" s="5"/>
      <c r="BD89" s="5"/>
      <c r="BE89" s="5"/>
      <c r="BF89" s="4"/>
      <c r="BG89" s="4"/>
      <c r="BH89" s="4"/>
      <c r="BI89" s="4"/>
      <c r="BJ89" s="4"/>
      <c r="BL89" s="4"/>
      <c r="BM89" s="5" t="str">
        <f t="shared" si="9"/>
        <v xml:space="preserve"> </v>
      </c>
      <c r="BN89" s="9"/>
      <c r="BO89" s="9"/>
      <c r="BQ89" s="9"/>
      <c r="BR89" s="9"/>
      <c r="BT89" s="9"/>
      <c r="BV89" s="9"/>
      <c r="BX89" s="9"/>
      <c r="BY89" s="9"/>
    </row>
    <row r="90" spans="10:77" x14ac:dyDescent="0.35">
      <c r="J90" s="4"/>
      <c r="K90" s="4"/>
      <c r="O90" s="5"/>
      <c r="P90" s="5"/>
      <c r="Q90" s="5"/>
      <c r="R90" s="5"/>
      <c r="S90" s="4"/>
      <c r="T90" s="4"/>
      <c r="U90" s="4"/>
      <c r="Y90" s="4"/>
      <c r="AA90" s="5" t="str">
        <f t="shared" si="10"/>
        <v xml:space="preserve"> </v>
      </c>
      <c r="AB90" s="9"/>
      <c r="AC90" s="9"/>
      <c r="AE90" s="9"/>
      <c r="AF90" s="9"/>
      <c r="AH90" s="9"/>
      <c r="AJ90" s="9"/>
      <c r="AL90" s="9"/>
      <c r="AM90" s="9"/>
      <c r="AR90" s="9"/>
      <c r="AS90" s="9"/>
      <c r="AT90" s="9"/>
      <c r="AX90" s="4"/>
      <c r="BB90" s="5"/>
      <c r="BC90" s="5"/>
      <c r="BD90" s="5"/>
      <c r="BE90" s="5"/>
      <c r="BF90" s="4"/>
      <c r="BG90" s="4"/>
      <c r="BH90" s="4"/>
      <c r="BI90" s="4"/>
      <c r="BJ90" s="4"/>
      <c r="BL90" s="4"/>
      <c r="BM90" s="5" t="str">
        <f t="shared" si="9"/>
        <v xml:space="preserve"> </v>
      </c>
      <c r="BN90" s="9"/>
      <c r="BO90" s="9"/>
      <c r="BQ90" s="9"/>
      <c r="BR90" s="9"/>
      <c r="BT90" s="9"/>
      <c r="BV90" s="9"/>
      <c r="BX90" s="9"/>
      <c r="BY90" s="9"/>
    </row>
    <row r="91" spans="10:77" x14ac:dyDescent="0.35">
      <c r="J91" s="4"/>
      <c r="K91" s="4"/>
      <c r="O91" s="5"/>
      <c r="P91" s="5"/>
      <c r="Q91" s="5"/>
      <c r="R91" s="5"/>
      <c r="S91" s="4"/>
      <c r="T91" s="4"/>
      <c r="U91" s="4"/>
      <c r="Y91" s="4"/>
      <c r="AA91" s="5" t="str">
        <f t="shared" si="10"/>
        <v xml:space="preserve"> </v>
      </c>
      <c r="AB91" s="9"/>
      <c r="AC91" s="9"/>
      <c r="AE91" s="9"/>
      <c r="AF91" s="9"/>
      <c r="AH91" s="9"/>
      <c r="AJ91" s="9"/>
      <c r="AL91" s="9"/>
      <c r="AM91" s="9"/>
      <c r="AR91" s="9"/>
      <c r="AS91" s="9"/>
      <c r="AT91" s="9"/>
      <c r="AX91" s="4"/>
      <c r="BB91" s="5"/>
      <c r="BC91" s="5"/>
      <c r="BD91" s="5"/>
      <c r="BE91" s="5"/>
      <c r="BF91" s="4"/>
      <c r="BG91" s="4"/>
      <c r="BH91" s="4"/>
      <c r="BI91" s="4"/>
      <c r="BJ91" s="4"/>
      <c r="BL91" s="4"/>
      <c r="BM91" s="5" t="str">
        <f t="shared" si="9"/>
        <v xml:space="preserve"> </v>
      </c>
      <c r="BN91" s="9"/>
      <c r="BO91" s="9"/>
      <c r="BQ91" s="9"/>
      <c r="BR91" s="9"/>
      <c r="BT91" s="9"/>
      <c r="BV91" s="9"/>
      <c r="BX91" s="9"/>
      <c r="BY91" s="9"/>
    </row>
    <row r="92" spans="10:77" x14ac:dyDescent="0.35">
      <c r="J92" s="4"/>
      <c r="K92" s="4"/>
      <c r="O92" s="5"/>
      <c r="P92" s="5"/>
      <c r="Q92" s="5"/>
      <c r="R92" s="5"/>
      <c r="S92" s="4"/>
      <c r="T92" s="4"/>
      <c r="U92" s="4"/>
      <c r="Y92" s="4"/>
      <c r="AA92" s="5" t="str">
        <f t="shared" si="10"/>
        <v xml:space="preserve"> </v>
      </c>
      <c r="AB92" s="9"/>
      <c r="AC92" s="9"/>
      <c r="AE92" s="9"/>
      <c r="AF92" s="9"/>
      <c r="AH92" s="9"/>
      <c r="AJ92" s="9"/>
      <c r="AL92" s="9"/>
      <c r="AM92" s="9"/>
      <c r="AR92" s="9"/>
      <c r="AS92" s="9"/>
      <c r="AT92" s="9"/>
      <c r="AX92" s="4"/>
      <c r="BB92" s="5"/>
      <c r="BC92" s="5"/>
      <c r="BD92" s="5"/>
      <c r="BE92" s="5"/>
      <c r="BF92" s="4"/>
      <c r="BG92" s="4"/>
      <c r="BH92" s="4"/>
      <c r="BI92" s="4"/>
      <c r="BJ92" s="4"/>
      <c r="BL92" s="4"/>
      <c r="BM92" s="5" t="str">
        <f t="shared" si="9"/>
        <v xml:space="preserve"> </v>
      </c>
      <c r="BN92" s="9"/>
      <c r="BO92" s="9"/>
      <c r="BQ92" s="9"/>
      <c r="BR92" s="9"/>
      <c r="BT92" s="9"/>
      <c r="BV92" s="9"/>
      <c r="BX92" s="9"/>
      <c r="BY92" s="9"/>
    </row>
    <row r="93" spans="10:77" x14ac:dyDescent="0.35">
      <c r="J93" s="4"/>
      <c r="K93" s="4"/>
      <c r="O93" s="5"/>
      <c r="P93" s="5"/>
      <c r="Q93" s="5"/>
      <c r="R93" s="5"/>
      <c r="S93" s="4"/>
      <c r="T93" s="4"/>
      <c r="U93" s="4"/>
      <c r="Y93" s="4"/>
      <c r="AA93" s="5" t="str">
        <f t="shared" si="10"/>
        <v xml:space="preserve"> </v>
      </c>
      <c r="AB93" s="9"/>
      <c r="AC93" s="9"/>
      <c r="AE93" s="9"/>
      <c r="AF93" s="9"/>
      <c r="AH93" s="9"/>
      <c r="AJ93" s="9"/>
      <c r="AL93" s="9"/>
      <c r="AM93" s="9"/>
      <c r="AR93" s="9"/>
      <c r="AS93" s="9"/>
      <c r="AT93" s="9"/>
      <c r="AX93" s="4"/>
      <c r="BB93" s="5"/>
      <c r="BC93" s="5"/>
      <c r="BD93" s="5"/>
      <c r="BE93" s="5"/>
      <c r="BF93" s="4"/>
      <c r="BG93" s="4"/>
      <c r="BH93" s="4"/>
      <c r="BI93" s="4"/>
      <c r="BJ93" s="4"/>
      <c r="BL93" s="4"/>
      <c r="BM93" s="5" t="str">
        <f t="shared" si="9"/>
        <v xml:space="preserve"> </v>
      </c>
      <c r="BN93" s="9"/>
      <c r="BO93" s="9"/>
      <c r="BQ93" s="9"/>
      <c r="BR93" s="9"/>
      <c r="BT93" s="9"/>
      <c r="BV93" s="9"/>
      <c r="BX93" s="9"/>
      <c r="BY93" s="9"/>
    </row>
    <row r="94" spans="10:77" x14ac:dyDescent="0.35">
      <c r="J94" s="4"/>
      <c r="K94" s="4"/>
      <c r="O94" s="5"/>
      <c r="P94" s="5"/>
      <c r="Q94" s="5"/>
      <c r="R94" s="5"/>
      <c r="S94" s="4"/>
      <c r="T94" s="4"/>
      <c r="U94" s="4"/>
      <c r="Y94" s="4"/>
      <c r="AA94" s="5" t="str">
        <f t="shared" si="10"/>
        <v xml:space="preserve"> </v>
      </c>
      <c r="AB94" s="9"/>
      <c r="AC94" s="9"/>
      <c r="AE94" s="9"/>
      <c r="AF94" s="9"/>
      <c r="AH94" s="9"/>
      <c r="AJ94" s="9"/>
      <c r="AL94" s="9"/>
      <c r="AM94" s="9"/>
      <c r="AR94" s="9"/>
      <c r="AS94" s="9"/>
      <c r="AT94" s="9"/>
      <c r="AX94" s="4"/>
      <c r="BB94" s="5"/>
      <c r="BC94" s="5"/>
      <c r="BD94" s="5"/>
      <c r="BE94" s="5"/>
      <c r="BF94" s="4"/>
      <c r="BG94" s="4"/>
      <c r="BH94" s="4"/>
      <c r="BI94" s="4"/>
      <c r="BJ94" s="4"/>
      <c r="BL94" s="4"/>
      <c r="BM94" s="5" t="str">
        <f t="shared" si="9"/>
        <v xml:space="preserve"> </v>
      </c>
      <c r="BN94" s="9"/>
      <c r="BO94" s="9"/>
      <c r="BQ94" s="9"/>
      <c r="BR94" s="9"/>
      <c r="BT94" s="9"/>
      <c r="BV94" s="9"/>
      <c r="BX94" s="9"/>
      <c r="BY94" s="9"/>
    </row>
    <row r="95" spans="10:77" x14ac:dyDescent="0.35">
      <c r="J95" s="4"/>
      <c r="K95" s="4"/>
      <c r="O95" s="5"/>
      <c r="P95" s="5"/>
      <c r="Q95" s="5"/>
      <c r="R95" s="5"/>
      <c r="S95" s="4"/>
      <c r="T95" s="4"/>
      <c r="U95" s="4"/>
      <c r="Y95" s="4"/>
      <c r="AA95" s="5" t="str">
        <f t="shared" si="10"/>
        <v xml:space="preserve"> </v>
      </c>
      <c r="AB95" s="9"/>
      <c r="AC95" s="9"/>
      <c r="AE95" s="9"/>
      <c r="AF95" s="9"/>
      <c r="AH95" s="9"/>
      <c r="AJ95" s="9"/>
      <c r="AL95" s="9"/>
      <c r="AM95" s="9"/>
      <c r="AR95" s="9"/>
      <c r="AS95" s="9"/>
      <c r="AT95" s="9"/>
      <c r="AX95" s="4"/>
      <c r="BB95" s="5"/>
      <c r="BC95" s="5"/>
      <c r="BD95" s="5"/>
      <c r="BE95" s="5"/>
      <c r="BF95" s="4"/>
      <c r="BG95" s="4"/>
      <c r="BH95" s="4"/>
      <c r="BI95" s="4"/>
      <c r="BJ95" s="4"/>
      <c r="BL95" s="4"/>
      <c r="BM95" s="5" t="str">
        <f t="shared" si="9"/>
        <v xml:space="preserve"> </v>
      </c>
      <c r="BN95" s="9"/>
      <c r="BO95" s="9"/>
      <c r="BQ95" s="9"/>
      <c r="BR95" s="9"/>
      <c r="BT95" s="9"/>
      <c r="BV95" s="9"/>
      <c r="BX95" s="9"/>
      <c r="BY95" s="9"/>
    </row>
    <row r="96" spans="10:77" x14ac:dyDescent="0.35">
      <c r="J96" s="4"/>
      <c r="K96" s="4"/>
      <c r="O96" s="5"/>
      <c r="P96" s="5"/>
      <c r="Q96" s="5"/>
      <c r="R96" s="5"/>
      <c r="S96" s="4"/>
      <c r="T96" s="4"/>
      <c r="U96" s="4"/>
      <c r="Y96" s="4"/>
      <c r="AA96" s="5" t="str">
        <f t="shared" si="10"/>
        <v xml:space="preserve"> </v>
      </c>
      <c r="AB96" s="9"/>
      <c r="AC96" s="9"/>
      <c r="AE96" s="9"/>
      <c r="AF96" s="9"/>
      <c r="AH96" s="9"/>
      <c r="AJ96" s="9"/>
      <c r="AL96" s="9"/>
      <c r="AM96" s="9"/>
      <c r="AR96" s="9"/>
      <c r="AS96" s="9"/>
      <c r="AT96" s="9"/>
      <c r="AX96" s="4"/>
      <c r="BB96" s="5"/>
      <c r="BC96" s="5"/>
      <c r="BD96" s="5"/>
      <c r="BE96" s="5"/>
      <c r="BF96" s="4"/>
      <c r="BG96" s="4"/>
      <c r="BH96" s="4"/>
      <c r="BI96" s="4"/>
      <c r="BJ96" s="4"/>
      <c r="BL96" s="4"/>
      <c r="BM96" s="5" t="str">
        <f t="shared" si="9"/>
        <v xml:space="preserve"> </v>
      </c>
      <c r="BN96" s="9"/>
      <c r="BO96" s="9"/>
      <c r="BQ96" s="9"/>
      <c r="BR96" s="9"/>
      <c r="BT96" s="9"/>
      <c r="BV96" s="9"/>
      <c r="BX96" s="9"/>
      <c r="BY96" s="9"/>
    </row>
    <row r="97" spans="10:77" x14ac:dyDescent="0.35">
      <c r="J97" s="4"/>
      <c r="K97" s="4"/>
      <c r="O97" s="5"/>
      <c r="P97" s="5"/>
      <c r="Q97" s="5"/>
      <c r="R97" s="5"/>
      <c r="S97" s="4"/>
      <c r="T97" s="4"/>
      <c r="U97" s="4"/>
      <c r="Y97" s="4"/>
      <c r="AA97" s="5" t="str">
        <f t="shared" si="10"/>
        <v xml:space="preserve"> </v>
      </c>
      <c r="AB97" s="9"/>
      <c r="AC97" s="9"/>
      <c r="AE97" s="9"/>
      <c r="AF97" s="9"/>
      <c r="AH97" s="9"/>
      <c r="AJ97" s="9"/>
      <c r="AL97" s="9"/>
      <c r="AM97" s="9"/>
      <c r="AR97" s="9"/>
      <c r="AS97" s="9"/>
      <c r="AT97" s="9"/>
      <c r="AX97" s="4"/>
      <c r="BB97" s="5"/>
      <c r="BC97" s="5"/>
      <c r="BD97" s="5"/>
      <c r="BE97" s="5"/>
      <c r="BF97" s="4"/>
      <c r="BG97" s="4"/>
      <c r="BH97" s="4"/>
      <c r="BI97" s="4"/>
      <c r="BJ97" s="4"/>
      <c r="BL97" s="4"/>
      <c r="BM97" s="5" t="str">
        <f t="shared" si="9"/>
        <v xml:space="preserve"> </v>
      </c>
      <c r="BN97" s="9"/>
      <c r="BO97" s="9"/>
      <c r="BQ97" s="9"/>
      <c r="BR97" s="9"/>
      <c r="BT97" s="9"/>
      <c r="BV97" s="9"/>
      <c r="BX97" s="9"/>
      <c r="BY97" s="9"/>
    </row>
    <row r="98" spans="10:77" x14ac:dyDescent="0.35">
      <c r="J98" s="4"/>
      <c r="K98" s="4"/>
      <c r="O98" s="5"/>
      <c r="P98" s="5"/>
      <c r="Q98" s="5"/>
      <c r="R98" s="5"/>
      <c r="S98" s="4"/>
      <c r="T98" s="4"/>
      <c r="U98" s="4"/>
      <c r="Y98" s="4"/>
      <c r="AA98" s="5" t="str">
        <f t="shared" si="10"/>
        <v xml:space="preserve"> </v>
      </c>
      <c r="AB98" s="9"/>
      <c r="AC98" s="9"/>
      <c r="AE98" s="9"/>
      <c r="AF98" s="9"/>
      <c r="AH98" s="9"/>
      <c r="AJ98" s="9"/>
      <c r="AL98" s="9"/>
      <c r="AM98" s="9"/>
      <c r="AR98" s="9"/>
      <c r="AS98" s="9"/>
      <c r="AT98" s="9"/>
      <c r="AX98" s="4"/>
      <c r="BB98" s="5"/>
      <c r="BC98" s="5"/>
      <c r="BD98" s="5"/>
      <c r="BE98" s="5"/>
      <c r="BF98" s="4"/>
      <c r="BG98" s="4"/>
      <c r="BH98" s="4"/>
      <c r="BI98" s="4"/>
      <c r="BJ98" s="4"/>
      <c r="BL98" s="4"/>
      <c r="BM98" s="5" t="str">
        <f t="shared" si="9"/>
        <v xml:space="preserve"> </v>
      </c>
      <c r="BN98" s="9"/>
      <c r="BO98" s="9"/>
      <c r="BQ98" s="9"/>
      <c r="BR98" s="9"/>
      <c r="BT98" s="9"/>
      <c r="BV98" s="9"/>
      <c r="BX98" s="9"/>
      <c r="BY98" s="9"/>
    </row>
    <row r="99" spans="10:77" x14ac:dyDescent="0.35">
      <c r="J99" s="4"/>
      <c r="K99" s="4"/>
      <c r="O99" s="5"/>
      <c r="P99" s="5"/>
      <c r="Q99" s="5"/>
      <c r="R99" s="5"/>
      <c r="S99" s="4"/>
      <c r="T99" s="4"/>
      <c r="U99" s="4"/>
      <c r="Y99" s="4"/>
      <c r="AA99" s="5" t="str">
        <f t="shared" si="10"/>
        <v xml:space="preserve"> </v>
      </c>
      <c r="AB99" s="9"/>
      <c r="AC99" s="9"/>
      <c r="AE99" s="9"/>
      <c r="AF99" s="9"/>
      <c r="AH99" s="9"/>
      <c r="AJ99" s="9"/>
      <c r="AL99" s="9"/>
      <c r="AM99" s="9"/>
      <c r="AR99" s="9"/>
      <c r="AS99" s="9"/>
      <c r="AT99" s="9"/>
      <c r="AX99" s="4"/>
      <c r="BB99" s="5"/>
      <c r="BC99" s="5"/>
      <c r="BD99" s="5"/>
      <c r="BE99" s="5"/>
      <c r="BF99" s="4"/>
      <c r="BG99" s="4"/>
      <c r="BH99" s="4"/>
      <c r="BI99" s="4"/>
      <c r="BJ99" s="4"/>
      <c r="BL99" s="4"/>
      <c r="BM99" s="5" t="str">
        <f t="shared" si="9"/>
        <v xml:space="preserve"> </v>
      </c>
      <c r="BN99" s="9"/>
      <c r="BO99" s="9"/>
      <c r="BQ99" s="9"/>
      <c r="BR99" s="9"/>
      <c r="BT99" s="9"/>
      <c r="BV99" s="9"/>
      <c r="BX99" s="9"/>
      <c r="BY99" s="9"/>
    </row>
    <row r="100" spans="10:77" x14ac:dyDescent="0.35">
      <c r="J100" s="4"/>
      <c r="K100" s="4"/>
      <c r="O100" s="5"/>
      <c r="P100" s="5"/>
      <c r="Q100" s="5"/>
      <c r="R100" s="5"/>
      <c r="S100" s="4"/>
      <c r="T100" s="4"/>
      <c r="U100" s="4"/>
      <c r="Y100" s="4"/>
      <c r="AA100" s="5" t="str">
        <f t="shared" si="10"/>
        <v xml:space="preserve"> </v>
      </c>
      <c r="AB100" s="9"/>
      <c r="AC100" s="9"/>
      <c r="AE100" s="9"/>
      <c r="AF100" s="9"/>
      <c r="AH100" s="9"/>
      <c r="AJ100" s="9"/>
      <c r="AL100" s="9"/>
      <c r="AM100" s="9"/>
      <c r="AR100" s="9"/>
      <c r="AS100" s="9"/>
      <c r="AT100" s="9"/>
      <c r="AX100" s="4"/>
      <c r="BB100" s="5"/>
      <c r="BC100" s="5"/>
      <c r="BD100" s="5"/>
      <c r="BE100" s="5"/>
      <c r="BF100" s="4"/>
      <c r="BG100" s="4"/>
      <c r="BH100" s="4"/>
      <c r="BI100" s="4"/>
      <c r="BJ100" s="4"/>
      <c r="BL100" s="4"/>
      <c r="BM100" s="5" t="str">
        <f t="shared" si="9"/>
        <v xml:space="preserve"> </v>
      </c>
      <c r="BN100" s="9"/>
      <c r="BO100" s="9"/>
      <c r="BQ100" s="9"/>
      <c r="BR100" s="9"/>
      <c r="BT100" s="9"/>
      <c r="BV100" s="9"/>
      <c r="BX100" s="9"/>
      <c r="BY100" s="9"/>
    </row>
    <row r="101" spans="10:77" x14ac:dyDescent="0.35">
      <c r="J101" s="4"/>
      <c r="K101" s="4"/>
      <c r="O101" s="5"/>
      <c r="P101" s="5"/>
      <c r="Q101" s="5"/>
      <c r="R101" s="5"/>
      <c r="S101" s="4"/>
      <c r="T101" s="4"/>
      <c r="U101" s="4"/>
      <c r="Y101" s="4"/>
      <c r="AA101" s="5" t="str">
        <f t="shared" si="10"/>
        <v xml:space="preserve"> </v>
      </c>
      <c r="AB101" s="9"/>
      <c r="AC101" s="9"/>
      <c r="AE101" s="9"/>
      <c r="AF101" s="9"/>
      <c r="AH101" s="9"/>
      <c r="AJ101" s="9"/>
      <c r="AL101" s="9"/>
      <c r="AM101" s="9"/>
      <c r="AR101" s="9"/>
      <c r="AS101" s="9"/>
      <c r="AT101" s="9"/>
      <c r="AX101" s="4"/>
      <c r="BB101" s="5"/>
      <c r="BC101" s="5"/>
      <c r="BD101" s="5"/>
      <c r="BE101" s="5"/>
      <c r="BF101" s="4"/>
      <c r="BG101" s="4"/>
      <c r="BH101" s="4"/>
      <c r="BI101" s="4"/>
      <c r="BJ101" s="4"/>
      <c r="BL101" s="4"/>
      <c r="BM101" s="5" t="str">
        <f t="shared" si="9"/>
        <v xml:space="preserve"> </v>
      </c>
      <c r="BN101" s="9"/>
      <c r="BO101" s="9"/>
      <c r="BQ101" s="9"/>
      <c r="BR101" s="9"/>
      <c r="BT101" s="9"/>
      <c r="BV101" s="9"/>
      <c r="BX101" s="9"/>
      <c r="BY101" s="9"/>
    </row>
    <row r="102" spans="10:77" x14ac:dyDescent="0.35">
      <c r="J102" s="4"/>
      <c r="K102" s="4"/>
      <c r="O102" s="5"/>
      <c r="P102" s="5"/>
      <c r="Q102" s="5"/>
      <c r="R102" s="5"/>
      <c r="S102" s="4"/>
      <c r="T102" s="4"/>
      <c r="U102" s="4"/>
      <c r="Y102" s="4"/>
      <c r="AA102" s="5" t="str">
        <f t="shared" si="10"/>
        <v xml:space="preserve"> </v>
      </c>
      <c r="AB102" s="9"/>
      <c r="AC102" s="9"/>
      <c r="AE102" s="9"/>
      <c r="AF102" s="9"/>
      <c r="AH102" s="9"/>
      <c r="AJ102" s="9"/>
      <c r="AL102" s="9"/>
      <c r="AM102" s="9"/>
      <c r="AR102" s="9"/>
      <c r="AS102" s="9"/>
      <c r="AT102" s="9"/>
      <c r="AX102" s="4"/>
      <c r="BB102" s="5"/>
      <c r="BC102" s="5"/>
      <c r="BD102" s="5"/>
      <c r="BE102" s="5"/>
      <c r="BF102" s="4"/>
      <c r="BG102" s="4"/>
      <c r="BH102" s="4"/>
      <c r="BI102" s="4"/>
      <c r="BJ102" s="4"/>
      <c r="BL102" s="4"/>
      <c r="BM102" s="5" t="str">
        <f t="shared" si="9"/>
        <v xml:space="preserve"> </v>
      </c>
      <c r="BN102" s="9"/>
      <c r="BO102" s="9"/>
      <c r="BQ102" s="9"/>
      <c r="BR102" s="9"/>
      <c r="BT102" s="9"/>
      <c r="BV102" s="9"/>
      <c r="BX102" s="9"/>
      <c r="BY102" s="9"/>
    </row>
    <row r="103" spans="10:77" x14ac:dyDescent="0.35">
      <c r="J103" s="4"/>
      <c r="K103" s="4"/>
      <c r="O103" s="5"/>
      <c r="P103" s="5"/>
      <c r="Q103" s="5"/>
      <c r="R103" s="5"/>
      <c r="S103" s="4"/>
      <c r="T103" s="4"/>
      <c r="U103" s="4"/>
      <c r="Y103" s="4"/>
      <c r="AA103" s="5" t="str">
        <f t="shared" si="10"/>
        <v xml:space="preserve"> </v>
      </c>
      <c r="AB103" s="9"/>
      <c r="AC103" s="9"/>
      <c r="AE103" s="9"/>
      <c r="AF103" s="9"/>
      <c r="AH103" s="9"/>
      <c r="AJ103" s="9"/>
      <c r="AL103" s="9"/>
      <c r="AM103" s="9"/>
      <c r="AR103" s="9"/>
      <c r="AS103" s="9"/>
      <c r="AT103" s="9"/>
      <c r="AX103" s="4"/>
      <c r="BB103" s="5"/>
      <c r="BC103" s="5"/>
      <c r="BD103" s="5"/>
      <c r="BE103" s="5"/>
      <c r="BF103" s="4"/>
      <c r="BG103" s="4"/>
      <c r="BH103" s="4"/>
      <c r="BI103" s="4"/>
      <c r="BJ103" s="4"/>
      <c r="BL103" s="4"/>
      <c r="BM103" s="5" t="str">
        <f t="shared" si="9"/>
        <v xml:space="preserve"> </v>
      </c>
      <c r="BN103" s="9"/>
      <c r="BO103" s="9"/>
      <c r="BQ103" s="9"/>
      <c r="BR103" s="9"/>
      <c r="BT103" s="9"/>
      <c r="BV103" s="9"/>
      <c r="BX103" s="9"/>
      <c r="BY103" s="9"/>
    </row>
    <row r="104" spans="10:77" x14ac:dyDescent="0.35">
      <c r="J104" s="4"/>
      <c r="K104" s="4"/>
      <c r="O104" s="5"/>
      <c r="P104" s="5"/>
      <c r="Q104" s="5"/>
      <c r="R104" s="5"/>
      <c r="S104" s="4"/>
      <c r="T104" s="4"/>
      <c r="U104" s="4"/>
      <c r="Y104" s="4"/>
      <c r="AA104" s="5" t="str">
        <f t="shared" si="10"/>
        <v xml:space="preserve"> </v>
      </c>
      <c r="AB104" s="9"/>
      <c r="AC104" s="9"/>
      <c r="AE104" s="9"/>
      <c r="AF104" s="9"/>
      <c r="AH104" s="9"/>
      <c r="AJ104" s="9"/>
      <c r="AL104" s="9"/>
      <c r="AM104" s="9"/>
      <c r="AR104" s="9"/>
      <c r="AS104" s="9"/>
      <c r="AT104" s="9"/>
      <c r="AX104" s="4"/>
      <c r="BB104" s="5"/>
      <c r="BC104" s="5"/>
      <c r="BD104" s="5"/>
      <c r="BE104" s="5"/>
      <c r="BF104" s="4"/>
      <c r="BG104" s="4"/>
      <c r="BH104" s="4"/>
      <c r="BI104" s="4"/>
      <c r="BJ104" s="4"/>
      <c r="BL104" s="4"/>
      <c r="BM104" s="5" t="str">
        <f t="shared" si="9"/>
        <v xml:space="preserve"> </v>
      </c>
      <c r="BN104" s="9"/>
      <c r="BO104" s="9"/>
      <c r="BQ104" s="9"/>
      <c r="BR104" s="9"/>
      <c r="BT104" s="9"/>
      <c r="BV104" s="9"/>
      <c r="BX104" s="9"/>
      <c r="BY104" s="9"/>
    </row>
    <row r="105" spans="10:77" x14ac:dyDescent="0.35">
      <c r="J105" s="4"/>
      <c r="K105" s="4"/>
      <c r="O105" s="5"/>
      <c r="P105" s="5"/>
      <c r="Q105" s="5"/>
      <c r="R105" s="5"/>
      <c r="S105" s="4"/>
      <c r="T105" s="4"/>
      <c r="U105" s="4"/>
      <c r="Y105" s="4"/>
      <c r="AA105" s="5" t="str">
        <f t="shared" ref="AA105:AA127" si="11">IF(Y105="Other","Enter detail here"," ")</f>
        <v xml:space="preserve"> </v>
      </c>
      <c r="AB105" s="9"/>
      <c r="AC105" s="9"/>
      <c r="AE105" s="9"/>
      <c r="AF105" s="9"/>
      <c r="AH105" s="9"/>
      <c r="AJ105" s="9"/>
      <c r="AL105" s="9"/>
      <c r="AM105" s="9"/>
      <c r="AR105" s="9"/>
      <c r="AS105" s="9"/>
      <c r="AT105" s="9"/>
      <c r="AX105" s="4"/>
      <c r="BB105" s="5"/>
      <c r="BC105" s="5"/>
      <c r="BD105" s="5"/>
      <c r="BE105" s="5"/>
      <c r="BF105" s="4"/>
      <c r="BG105" s="4"/>
      <c r="BH105" s="4"/>
      <c r="BI105" s="4"/>
      <c r="BJ105" s="4"/>
      <c r="BL105" s="4"/>
      <c r="BM105" s="5" t="str">
        <f t="shared" si="9"/>
        <v xml:space="preserve"> </v>
      </c>
      <c r="BN105" s="9"/>
      <c r="BO105" s="9"/>
      <c r="BQ105" s="9"/>
      <c r="BR105" s="9"/>
      <c r="BT105" s="9"/>
      <c r="BV105" s="9"/>
      <c r="BX105" s="9"/>
      <c r="BY105" s="9"/>
    </row>
    <row r="106" spans="10:77" x14ac:dyDescent="0.35">
      <c r="J106" s="4"/>
      <c r="K106" s="4"/>
      <c r="O106" s="5"/>
      <c r="P106" s="5"/>
      <c r="Q106" s="5"/>
      <c r="R106" s="5"/>
      <c r="S106" s="4"/>
      <c r="T106" s="4"/>
      <c r="U106" s="4"/>
      <c r="Y106" s="4"/>
      <c r="AA106" s="5" t="str">
        <f t="shared" si="11"/>
        <v xml:space="preserve"> </v>
      </c>
      <c r="AB106" s="9"/>
      <c r="AC106" s="9"/>
      <c r="AE106" s="9"/>
      <c r="AF106" s="9"/>
      <c r="AH106" s="9"/>
      <c r="AJ106" s="9"/>
      <c r="AL106" s="9"/>
      <c r="AM106" s="9"/>
      <c r="AR106" s="9"/>
      <c r="AS106" s="9"/>
      <c r="AT106" s="9"/>
      <c r="AX106" s="4"/>
      <c r="BB106" s="5"/>
      <c r="BC106" s="5"/>
      <c r="BD106" s="5"/>
      <c r="BE106" s="5"/>
      <c r="BF106" s="4"/>
      <c r="BG106" s="4"/>
      <c r="BH106" s="4"/>
      <c r="BI106" s="4"/>
      <c r="BJ106" s="4"/>
      <c r="BL106" s="4"/>
      <c r="BM106" s="5" t="str">
        <f t="shared" si="9"/>
        <v xml:space="preserve"> </v>
      </c>
      <c r="BN106" s="9"/>
      <c r="BO106" s="9"/>
      <c r="BQ106" s="9"/>
      <c r="BR106" s="9"/>
      <c r="BT106" s="9"/>
      <c r="BV106" s="9"/>
      <c r="BX106" s="9"/>
      <c r="BY106" s="9"/>
    </row>
    <row r="107" spans="10:77" x14ac:dyDescent="0.35">
      <c r="J107" s="4"/>
      <c r="K107" s="4"/>
      <c r="O107" s="5"/>
      <c r="P107" s="5"/>
      <c r="Q107" s="5"/>
      <c r="R107" s="5"/>
      <c r="S107" s="4"/>
      <c r="T107" s="4"/>
      <c r="U107" s="4"/>
      <c r="Y107" s="4"/>
      <c r="AA107" s="5" t="str">
        <f t="shared" si="11"/>
        <v xml:space="preserve"> </v>
      </c>
      <c r="AB107" s="9"/>
      <c r="AC107" s="9"/>
      <c r="AE107" s="9"/>
      <c r="AF107" s="9"/>
      <c r="AH107" s="9"/>
      <c r="AJ107" s="9"/>
      <c r="AL107" s="9"/>
      <c r="AM107" s="9"/>
      <c r="AR107" s="9"/>
      <c r="AS107" s="9"/>
      <c r="AT107" s="9"/>
      <c r="AX107" s="4"/>
      <c r="BB107" s="5"/>
      <c r="BC107" s="5"/>
      <c r="BD107" s="5"/>
      <c r="BE107" s="5"/>
      <c r="BF107" s="4"/>
      <c r="BG107" s="4"/>
      <c r="BH107" s="4"/>
      <c r="BI107" s="4"/>
      <c r="BJ107" s="4"/>
      <c r="BL107" s="4"/>
      <c r="BM107" s="5" t="str">
        <f t="shared" si="9"/>
        <v xml:space="preserve"> </v>
      </c>
      <c r="BN107" s="9"/>
      <c r="BO107" s="9"/>
      <c r="BQ107" s="9"/>
      <c r="BR107" s="9"/>
      <c r="BT107" s="9"/>
      <c r="BV107" s="9"/>
      <c r="BX107" s="9"/>
      <c r="BY107" s="9"/>
    </row>
    <row r="108" spans="10:77" x14ac:dyDescent="0.35">
      <c r="J108" s="4"/>
      <c r="K108" s="4"/>
      <c r="O108" s="5"/>
      <c r="P108" s="5"/>
      <c r="Q108" s="5"/>
      <c r="R108" s="5"/>
      <c r="S108" s="4"/>
      <c r="T108" s="4"/>
      <c r="U108" s="4"/>
      <c r="Y108" s="4"/>
      <c r="AA108" s="5" t="str">
        <f t="shared" si="11"/>
        <v xml:space="preserve"> </v>
      </c>
      <c r="AB108" s="9"/>
      <c r="AC108" s="9"/>
      <c r="AE108" s="9"/>
      <c r="AF108" s="9"/>
      <c r="AH108" s="9"/>
      <c r="AJ108" s="9"/>
      <c r="AL108" s="9"/>
      <c r="AM108" s="9"/>
      <c r="AR108" s="9"/>
      <c r="AS108" s="9"/>
      <c r="AT108" s="9"/>
      <c r="AX108" s="4"/>
      <c r="BB108" s="5"/>
      <c r="BC108" s="5"/>
      <c r="BD108" s="5"/>
      <c r="BE108" s="5"/>
      <c r="BF108" s="4"/>
      <c r="BG108" s="4"/>
      <c r="BH108" s="4"/>
      <c r="BI108" s="4"/>
      <c r="BJ108" s="4"/>
      <c r="BL108" s="4"/>
      <c r="BM108" s="5" t="str">
        <f t="shared" si="9"/>
        <v xml:space="preserve"> </v>
      </c>
      <c r="BN108" s="9"/>
      <c r="BO108" s="9"/>
      <c r="BQ108" s="9"/>
      <c r="BR108" s="9"/>
      <c r="BT108" s="9"/>
      <c r="BV108" s="9"/>
      <c r="BX108" s="9"/>
      <c r="BY108" s="9"/>
    </row>
    <row r="109" spans="10:77" x14ac:dyDescent="0.35">
      <c r="J109" s="4"/>
      <c r="K109" s="4"/>
      <c r="O109" s="5"/>
      <c r="P109" s="5"/>
      <c r="Q109" s="5"/>
      <c r="R109" s="5"/>
      <c r="S109" s="4"/>
      <c r="T109" s="4"/>
      <c r="U109" s="4"/>
      <c r="Y109" s="4"/>
      <c r="AA109" s="5" t="str">
        <f t="shared" si="11"/>
        <v xml:space="preserve"> </v>
      </c>
      <c r="AB109" s="9"/>
      <c r="AC109" s="9"/>
      <c r="AE109" s="9"/>
      <c r="AF109" s="9"/>
      <c r="AH109" s="9"/>
      <c r="AJ109" s="9"/>
      <c r="AL109" s="9"/>
      <c r="AM109" s="9"/>
      <c r="AR109" s="9"/>
      <c r="AS109" s="9"/>
      <c r="AT109" s="9"/>
      <c r="AX109" s="4"/>
      <c r="BB109" s="5"/>
      <c r="BC109" s="5"/>
      <c r="BD109" s="5"/>
      <c r="BE109" s="5"/>
      <c r="BF109" s="4"/>
      <c r="BG109" s="4"/>
      <c r="BH109" s="4"/>
      <c r="BI109" s="4"/>
      <c r="BJ109" s="4"/>
      <c r="BL109" s="4"/>
      <c r="BM109" s="5" t="str">
        <f t="shared" si="9"/>
        <v xml:space="preserve"> </v>
      </c>
      <c r="BN109" s="9"/>
      <c r="BO109" s="9"/>
      <c r="BQ109" s="9"/>
      <c r="BR109" s="9"/>
      <c r="BT109" s="9"/>
      <c r="BV109" s="9"/>
      <c r="BX109" s="9"/>
      <c r="BY109" s="9"/>
    </row>
    <row r="110" spans="10:77" x14ac:dyDescent="0.35">
      <c r="J110" s="4"/>
      <c r="K110" s="4"/>
      <c r="O110" s="5"/>
      <c r="P110" s="5"/>
      <c r="Q110" s="5"/>
      <c r="R110" s="5"/>
      <c r="S110" s="4"/>
      <c r="T110" s="4"/>
      <c r="U110" s="4"/>
      <c r="Y110" s="4"/>
      <c r="AA110" s="5" t="str">
        <f t="shared" si="11"/>
        <v xml:space="preserve"> </v>
      </c>
      <c r="AB110" s="9"/>
      <c r="AC110" s="9"/>
      <c r="AE110" s="9"/>
      <c r="AF110" s="9"/>
      <c r="AH110" s="9"/>
      <c r="AJ110" s="9"/>
      <c r="AL110" s="9"/>
      <c r="AM110" s="9"/>
      <c r="AR110" s="9"/>
      <c r="AS110" s="9"/>
      <c r="AT110" s="9"/>
      <c r="AX110" s="4"/>
      <c r="BB110" s="5"/>
      <c r="BC110" s="5"/>
      <c r="BD110" s="5"/>
      <c r="BE110" s="5"/>
      <c r="BF110" s="4"/>
      <c r="BG110" s="4"/>
      <c r="BH110" s="4"/>
      <c r="BI110" s="4"/>
      <c r="BJ110" s="4"/>
      <c r="BL110" s="4"/>
      <c r="BM110" s="5" t="str">
        <f t="shared" si="9"/>
        <v xml:space="preserve"> </v>
      </c>
      <c r="BN110" s="9"/>
      <c r="BO110" s="9"/>
      <c r="BQ110" s="9"/>
      <c r="BR110" s="9"/>
      <c r="BT110" s="9"/>
      <c r="BV110" s="9"/>
      <c r="BX110" s="9"/>
      <c r="BY110" s="9"/>
    </row>
    <row r="111" spans="10:77" x14ac:dyDescent="0.35">
      <c r="J111" s="4"/>
      <c r="K111" s="4"/>
      <c r="O111" s="5"/>
      <c r="P111" s="5"/>
      <c r="Q111" s="5"/>
      <c r="R111" s="5"/>
      <c r="S111" s="4"/>
      <c r="T111" s="4"/>
      <c r="U111" s="4"/>
      <c r="Y111" s="4"/>
      <c r="AA111" s="5" t="str">
        <f t="shared" si="11"/>
        <v xml:space="preserve"> </v>
      </c>
      <c r="AB111" s="9"/>
      <c r="AC111" s="9"/>
      <c r="AE111" s="9"/>
      <c r="AF111" s="9"/>
      <c r="AH111" s="9"/>
      <c r="AJ111" s="9"/>
      <c r="AL111" s="9"/>
      <c r="AM111" s="9"/>
      <c r="AR111" s="9"/>
      <c r="AS111" s="9"/>
      <c r="AT111" s="9"/>
      <c r="AX111" s="4"/>
      <c r="BB111" s="5"/>
      <c r="BC111" s="5"/>
      <c r="BD111" s="5"/>
      <c r="BE111" s="5"/>
      <c r="BF111" s="4"/>
      <c r="BG111" s="4"/>
      <c r="BH111" s="4"/>
      <c r="BI111" s="4"/>
      <c r="BJ111" s="4"/>
      <c r="BL111" s="4"/>
      <c r="BM111" s="5" t="str">
        <f t="shared" si="9"/>
        <v xml:space="preserve"> </v>
      </c>
      <c r="BN111" s="9"/>
      <c r="BO111" s="9"/>
      <c r="BQ111" s="9"/>
      <c r="BR111" s="9"/>
      <c r="BT111" s="9"/>
      <c r="BV111" s="9"/>
      <c r="BX111" s="9"/>
      <c r="BY111" s="9"/>
    </row>
    <row r="112" spans="10:77" x14ac:dyDescent="0.35">
      <c r="J112" s="4"/>
      <c r="K112" s="4"/>
      <c r="O112" s="5"/>
      <c r="P112" s="5"/>
      <c r="Q112" s="5"/>
      <c r="R112" s="5"/>
      <c r="S112" s="4"/>
      <c r="T112" s="4"/>
      <c r="U112" s="4"/>
      <c r="Y112" s="4"/>
      <c r="AA112" s="5" t="str">
        <f t="shared" si="11"/>
        <v xml:space="preserve"> </v>
      </c>
      <c r="AB112" s="9"/>
      <c r="AC112" s="9"/>
      <c r="AE112" s="9"/>
      <c r="AF112" s="9"/>
      <c r="AH112" s="9"/>
      <c r="AJ112" s="9"/>
      <c r="AL112" s="9"/>
      <c r="AM112" s="9"/>
      <c r="AR112" s="9"/>
      <c r="AS112" s="9"/>
      <c r="AT112" s="9"/>
      <c r="AX112" s="4"/>
      <c r="BB112" s="5"/>
      <c r="BC112" s="5"/>
      <c r="BD112" s="5"/>
      <c r="BE112" s="5"/>
      <c r="BF112" s="4"/>
      <c r="BG112" s="4"/>
      <c r="BH112" s="4"/>
      <c r="BI112" s="4"/>
      <c r="BJ112" s="4"/>
      <c r="BL112" s="4"/>
      <c r="BM112" s="5" t="str">
        <f t="shared" si="9"/>
        <v xml:space="preserve"> </v>
      </c>
      <c r="BN112" s="9"/>
      <c r="BO112" s="9"/>
      <c r="BQ112" s="9"/>
      <c r="BR112" s="9"/>
      <c r="BT112" s="9"/>
      <c r="BV112" s="9"/>
      <c r="BX112" s="9"/>
      <c r="BY112" s="9"/>
    </row>
    <row r="113" spans="10:77" x14ac:dyDescent="0.35">
      <c r="J113" s="4"/>
      <c r="K113" s="4"/>
      <c r="O113" s="5"/>
      <c r="P113" s="5"/>
      <c r="Q113" s="5"/>
      <c r="R113" s="5"/>
      <c r="S113" s="4"/>
      <c r="T113" s="4"/>
      <c r="U113" s="4"/>
      <c r="Y113" s="4"/>
      <c r="AA113" s="5" t="str">
        <f t="shared" si="11"/>
        <v xml:space="preserve"> </v>
      </c>
      <c r="AB113" s="9"/>
      <c r="AC113" s="9"/>
      <c r="AE113" s="9"/>
      <c r="AF113" s="9"/>
      <c r="AH113" s="9"/>
      <c r="AJ113" s="9"/>
      <c r="AL113" s="9"/>
      <c r="AM113" s="9"/>
      <c r="AR113" s="9"/>
      <c r="AS113" s="9"/>
      <c r="AT113" s="9"/>
      <c r="AX113" s="4"/>
      <c r="BB113" s="5"/>
      <c r="BC113" s="5"/>
      <c r="BD113" s="5"/>
      <c r="BE113" s="5"/>
      <c r="BF113" s="4"/>
      <c r="BG113" s="4"/>
      <c r="BH113" s="4"/>
      <c r="BI113" s="4"/>
      <c r="BJ113" s="4"/>
      <c r="BL113" s="4"/>
      <c r="BM113" s="5" t="str">
        <f t="shared" si="9"/>
        <v xml:space="preserve"> </v>
      </c>
      <c r="BN113" s="9"/>
      <c r="BO113" s="9"/>
      <c r="BQ113" s="9"/>
      <c r="BR113" s="9"/>
      <c r="BT113" s="9"/>
      <c r="BV113" s="9"/>
      <c r="BX113" s="9"/>
      <c r="BY113" s="9"/>
    </row>
    <row r="114" spans="10:77" x14ac:dyDescent="0.35">
      <c r="J114" s="4"/>
      <c r="K114" s="4"/>
      <c r="O114" s="5"/>
      <c r="P114" s="5"/>
      <c r="Q114" s="5"/>
      <c r="R114" s="5"/>
      <c r="S114" s="4"/>
      <c r="T114" s="4"/>
      <c r="U114" s="4"/>
      <c r="Y114" s="4"/>
      <c r="AA114" s="5" t="str">
        <f t="shared" si="11"/>
        <v xml:space="preserve"> </v>
      </c>
      <c r="AB114" s="9"/>
      <c r="AC114" s="9"/>
      <c r="AE114" s="9"/>
      <c r="AF114" s="9"/>
      <c r="AH114" s="9"/>
      <c r="AJ114" s="9"/>
      <c r="AL114" s="9"/>
      <c r="AM114" s="9"/>
      <c r="AR114" s="9"/>
      <c r="AS114" s="9"/>
      <c r="AT114" s="9"/>
      <c r="AX114" s="4"/>
      <c r="BB114" s="5"/>
      <c r="BC114" s="5"/>
      <c r="BD114" s="5"/>
      <c r="BE114" s="5"/>
      <c r="BF114" s="4"/>
      <c r="BG114" s="4"/>
      <c r="BH114" s="4"/>
      <c r="BI114" s="4"/>
      <c r="BJ114" s="4"/>
      <c r="BL114" s="4"/>
      <c r="BM114" s="5" t="str">
        <f t="shared" si="9"/>
        <v xml:space="preserve"> </v>
      </c>
      <c r="BN114" s="9"/>
      <c r="BO114" s="9"/>
      <c r="BQ114" s="9"/>
      <c r="BR114" s="9"/>
      <c r="BT114" s="9"/>
      <c r="BV114" s="9"/>
      <c r="BX114" s="9"/>
      <c r="BY114" s="9"/>
    </row>
    <row r="115" spans="10:77" x14ac:dyDescent="0.35">
      <c r="J115" s="4"/>
      <c r="K115" s="4"/>
      <c r="O115" s="5"/>
      <c r="P115" s="5"/>
      <c r="Q115" s="5"/>
      <c r="R115" s="5"/>
      <c r="S115" s="4"/>
      <c r="T115" s="4"/>
      <c r="U115" s="4"/>
      <c r="Y115" s="4"/>
      <c r="AA115" s="5" t="str">
        <f t="shared" si="11"/>
        <v xml:space="preserve"> </v>
      </c>
      <c r="AB115" s="9"/>
      <c r="AC115" s="9"/>
      <c r="AE115" s="9"/>
      <c r="AF115" s="9"/>
      <c r="AH115" s="9"/>
      <c r="AJ115" s="9"/>
      <c r="AL115" s="9"/>
      <c r="AM115" s="9"/>
      <c r="AR115" s="9"/>
      <c r="AS115" s="9"/>
      <c r="AT115" s="9"/>
      <c r="AX115" s="4"/>
      <c r="BB115" s="5"/>
      <c r="BC115" s="5"/>
      <c r="BD115" s="5"/>
      <c r="BE115" s="5"/>
      <c r="BF115" s="4"/>
      <c r="BG115" s="4"/>
      <c r="BH115" s="4"/>
      <c r="BI115" s="4"/>
      <c r="BJ115" s="4"/>
      <c r="BL115" s="4"/>
      <c r="BM115" s="5" t="str">
        <f t="shared" si="9"/>
        <v xml:space="preserve"> </v>
      </c>
      <c r="BN115" s="9"/>
      <c r="BO115" s="9"/>
      <c r="BQ115" s="9"/>
      <c r="BR115" s="9"/>
      <c r="BT115" s="9"/>
      <c r="BV115" s="9"/>
      <c r="BX115" s="9"/>
      <c r="BY115" s="9"/>
    </row>
    <row r="116" spans="10:77" x14ac:dyDescent="0.35">
      <c r="J116" s="4"/>
      <c r="K116" s="4"/>
      <c r="O116" s="5"/>
      <c r="P116" s="5"/>
      <c r="Q116" s="5"/>
      <c r="R116" s="5"/>
      <c r="S116" s="4"/>
      <c r="T116" s="4"/>
      <c r="U116" s="4"/>
      <c r="Y116" s="4"/>
      <c r="AA116" s="5" t="str">
        <f t="shared" si="11"/>
        <v xml:space="preserve"> </v>
      </c>
      <c r="AB116" s="9"/>
      <c r="AC116" s="9"/>
      <c r="AE116" s="9"/>
      <c r="AF116" s="9"/>
      <c r="AH116" s="9"/>
      <c r="AJ116" s="9"/>
      <c r="AL116" s="9"/>
      <c r="AM116" s="9"/>
      <c r="AR116" s="9"/>
      <c r="AS116" s="9"/>
      <c r="AT116" s="9"/>
      <c r="AX116" s="4"/>
      <c r="BB116" s="5"/>
      <c r="BC116" s="5"/>
      <c r="BD116" s="5"/>
      <c r="BE116" s="5"/>
      <c r="BF116" s="4"/>
      <c r="BG116" s="4"/>
      <c r="BH116" s="4"/>
      <c r="BI116" s="4"/>
      <c r="BJ116" s="4"/>
      <c r="BL116" s="4"/>
      <c r="BM116" s="5" t="str">
        <f t="shared" si="9"/>
        <v xml:space="preserve"> </v>
      </c>
      <c r="BN116" s="9"/>
      <c r="BO116" s="9"/>
      <c r="BQ116" s="9"/>
      <c r="BR116" s="9"/>
      <c r="BT116" s="9"/>
      <c r="BV116" s="9"/>
      <c r="BX116" s="9"/>
      <c r="BY116" s="9"/>
    </row>
    <row r="117" spans="10:77" x14ac:dyDescent="0.35">
      <c r="J117" s="4"/>
      <c r="K117" s="4"/>
      <c r="O117" s="5"/>
      <c r="P117" s="5"/>
      <c r="Q117" s="5"/>
      <c r="R117" s="5"/>
      <c r="S117" s="4"/>
      <c r="T117" s="4"/>
      <c r="U117" s="4"/>
      <c r="Y117" s="4"/>
      <c r="AA117" s="5" t="str">
        <f t="shared" si="11"/>
        <v xml:space="preserve"> </v>
      </c>
      <c r="AB117" s="9"/>
      <c r="AC117" s="9"/>
      <c r="AE117" s="9"/>
      <c r="AF117" s="9"/>
      <c r="AH117" s="9"/>
      <c r="AJ117" s="9"/>
      <c r="AL117" s="9"/>
      <c r="AM117" s="9"/>
      <c r="AR117" s="9"/>
      <c r="AS117" s="9"/>
      <c r="AT117" s="9"/>
      <c r="AX117" s="4"/>
      <c r="BB117" s="5"/>
      <c r="BC117" s="5"/>
      <c r="BD117" s="5"/>
      <c r="BE117" s="5"/>
      <c r="BF117" s="4"/>
      <c r="BG117" s="4"/>
      <c r="BH117" s="4"/>
      <c r="BI117" s="4"/>
      <c r="BJ117" s="4"/>
      <c r="BL117" s="4"/>
      <c r="BM117" s="5" t="str">
        <f t="shared" si="9"/>
        <v xml:space="preserve"> </v>
      </c>
      <c r="BN117" s="9"/>
      <c r="BO117" s="9"/>
      <c r="BQ117" s="9"/>
      <c r="BR117" s="9"/>
      <c r="BT117" s="9"/>
      <c r="BV117" s="9"/>
      <c r="BX117" s="9"/>
      <c r="BY117" s="9"/>
    </row>
    <row r="118" spans="10:77" x14ac:dyDescent="0.35">
      <c r="J118" s="4"/>
      <c r="K118" s="4"/>
      <c r="O118" s="5"/>
      <c r="P118" s="5"/>
      <c r="Q118" s="5"/>
      <c r="R118" s="5"/>
      <c r="S118" s="4"/>
      <c r="T118" s="4"/>
      <c r="U118" s="4"/>
      <c r="Y118" s="4"/>
      <c r="AA118" s="5" t="str">
        <f t="shared" si="11"/>
        <v xml:space="preserve"> </v>
      </c>
      <c r="AB118" s="9"/>
      <c r="AC118" s="9"/>
      <c r="AE118" s="9"/>
      <c r="AF118" s="9"/>
      <c r="AH118" s="9"/>
      <c r="AJ118" s="9"/>
      <c r="AL118" s="9"/>
      <c r="AM118" s="9"/>
      <c r="AR118" s="9"/>
      <c r="AS118" s="9"/>
      <c r="AT118" s="9"/>
      <c r="AX118" s="4"/>
      <c r="BB118" s="5"/>
      <c r="BC118" s="5"/>
      <c r="BD118" s="5"/>
      <c r="BE118" s="5"/>
      <c r="BF118" s="4"/>
      <c r="BG118" s="4"/>
      <c r="BH118" s="4"/>
      <c r="BI118" s="4"/>
      <c r="BJ118" s="4"/>
      <c r="BL118" s="4"/>
      <c r="BM118" s="5" t="str">
        <f t="shared" si="9"/>
        <v xml:space="preserve"> </v>
      </c>
      <c r="BN118" s="9"/>
      <c r="BO118" s="9"/>
      <c r="BQ118" s="9"/>
      <c r="BR118" s="9"/>
      <c r="BT118" s="9"/>
      <c r="BV118" s="9"/>
      <c r="BX118" s="9"/>
      <c r="BY118" s="9"/>
    </row>
    <row r="119" spans="10:77" x14ac:dyDescent="0.35">
      <c r="J119" s="4"/>
      <c r="K119" s="4"/>
      <c r="O119" s="5"/>
      <c r="P119" s="5"/>
      <c r="Q119" s="5"/>
      <c r="R119" s="5"/>
      <c r="S119" s="4"/>
      <c r="T119" s="4"/>
      <c r="U119" s="4"/>
      <c r="Y119" s="4"/>
      <c r="AA119" s="5" t="str">
        <f t="shared" si="11"/>
        <v xml:space="preserve"> </v>
      </c>
      <c r="AB119" s="9"/>
      <c r="AC119" s="9"/>
      <c r="AE119" s="9"/>
      <c r="AF119" s="9"/>
      <c r="AH119" s="9"/>
      <c r="AJ119" s="9"/>
      <c r="AL119" s="9"/>
      <c r="AM119" s="9"/>
      <c r="AR119" s="9"/>
      <c r="AS119" s="9"/>
      <c r="AT119" s="9"/>
      <c r="AX119" s="4"/>
      <c r="BB119" s="5"/>
      <c r="BC119" s="5"/>
      <c r="BD119" s="5"/>
      <c r="BE119" s="5"/>
      <c r="BF119" s="4"/>
      <c r="BG119" s="4"/>
      <c r="BH119" s="4"/>
      <c r="BI119" s="4"/>
      <c r="BJ119" s="4"/>
      <c r="BL119" s="4"/>
      <c r="BM119" s="5" t="str">
        <f t="shared" si="9"/>
        <v xml:space="preserve"> </v>
      </c>
      <c r="BN119" s="9"/>
      <c r="BO119" s="9"/>
      <c r="BQ119" s="9"/>
      <c r="BR119" s="9"/>
      <c r="BT119" s="9"/>
      <c r="BV119" s="9"/>
      <c r="BX119" s="9"/>
      <c r="BY119" s="9"/>
    </row>
    <row r="120" spans="10:77" x14ac:dyDescent="0.35">
      <c r="J120" s="4"/>
      <c r="K120" s="4"/>
      <c r="O120" s="5"/>
      <c r="P120" s="5"/>
      <c r="Q120" s="5"/>
      <c r="R120" s="5"/>
      <c r="S120" s="4"/>
      <c r="T120" s="4"/>
      <c r="U120" s="4"/>
      <c r="Y120" s="4"/>
      <c r="AA120" s="5" t="str">
        <f t="shared" si="11"/>
        <v xml:space="preserve"> </v>
      </c>
      <c r="AB120" s="9"/>
      <c r="AC120" s="9"/>
      <c r="AE120" s="9"/>
      <c r="AF120" s="9"/>
      <c r="AH120" s="9"/>
      <c r="AJ120" s="9"/>
      <c r="AL120" s="9"/>
      <c r="AM120" s="9"/>
      <c r="AR120" s="9"/>
      <c r="AS120" s="9"/>
      <c r="AT120" s="9"/>
      <c r="AX120" s="4"/>
      <c r="BB120" s="5"/>
      <c r="BC120" s="5"/>
      <c r="BD120" s="5"/>
      <c r="BE120" s="5"/>
      <c r="BF120" s="4"/>
      <c r="BG120" s="4"/>
      <c r="BH120" s="4"/>
      <c r="BI120" s="4"/>
      <c r="BJ120" s="4"/>
      <c r="BL120" s="4"/>
      <c r="BM120" s="5" t="str">
        <f t="shared" si="9"/>
        <v xml:space="preserve"> </v>
      </c>
      <c r="BN120" s="9"/>
      <c r="BO120" s="9"/>
      <c r="BQ120" s="9"/>
      <c r="BR120" s="9"/>
      <c r="BT120" s="9"/>
      <c r="BV120" s="9"/>
      <c r="BX120" s="9"/>
      <c r="BY120" s="9"/>
    </row>
    <row r="121" spans="10:77" x14ac:dyDescent="0.35">
      <c r="J121" s="4"/>
      <c r="K121" s="4"/>
      <c r="O121" s="5"/>
      <c r="P121" s="5"/>
      <c r="Q121" s="5"/>
      <c r="R121" s="5"/>
      <c r="S121" s="4"/>
      <c r="T121" s="4"/>
      <c r="U121" s="4"/>
      <c r="Y121" s="4"/>
      <c r="AA121" s="5" t="str">
        <f t="shared" si="11"/>
        <v xml:space="preserve"> </v>
      </c>
      <c r="AB121" s="9"/>
      <c r="AC121" s="9"/>
      <c r="AE121" s="9"/>
      <c r="AF121" s="9"/>
      <c r="AH121" s="9"/>
      <c r="AJ121" s="9"/>
      <c r="AL121" s="9"/>
      <c r="AM121" s="9"/>
      <c r="AR121" s="9"/>
      <c r="AS121" s="9"/>
      <c r="AT121" s="9"/>
      <c r="AX121" s="4"/>
      <c r="BB121" s="5"/>
      <c r="BC121" s="5"/>
      <c r="BD121" s="5"/>
      <c r="BE121" s="5"/>
      <c r="BF121" s="4"/>
      <c r="BG121" s="4"/>
      <c r="BH121" s="4"/>
      <c r="BI121" s="4"/>
      <c r="BJ121" s="4"/>
      <c r="BL121" s="4"/>
      <c r="BM121" s="5" t="str">
        <f t="shared" si="9"/>
        <v xml:space="preserve"> </v>
      </c>
      <c r="BN121" s="9"/>
      <c r="BO121" s="9"/>
      <c r="BQ121" s="9"/>
      <c r="BR121" s="9"/>
      <c r="BT121" s="9"/>
      <c r="BV121" s="9"/>
      <c r="BX121" s="9"/>
      <c r="BY121" s="9"/>
    </row>
    <row r="122" spans="10:77" x14ac:dyDescent="0.35">
      <c r="J122" s="4"/>
      <c r="K122" s="4"/>
      <c r="O122" s="5"/>
      <c r="P122" s="5"/>
      <c r="Q122" s="5"/>
      <c r="R122" s="5"/>
      <c r="S122" s="4"/>
      <c r="T122" s="4"/>
      <c r="U122" s="4"/>
      <c r="Y122" s="4"/>
      <c r="AA122" s="5" t="str">
        <f t="shared" si="11"/>
        <v xml:space="preserve"> </v>
      </c>
      <c r="AB122" s="9"/>
      <c r="AC122" s="9"/>
      <c r="AE122" s="9"/>
      <c r="AF122" s="9"/>
      <c r="AH122" s="9"/>
      <c r="AJ122" s="9"/>
      <c r="AL122" s="9"/>
      <c r="AM122" s="9"/>
      <c r="AR122" s="9"/>
      <c r="AS122" s="9"/>
      <c r="AT122" s="9"/>
      <c r="AX122" s="4"/>
      <c r="BB122" s="5"/>
      <c r="BC122" s="5"/>
      <c r="BD122" s="5"/>
      <c r="BE122" s="5"/>
      <c r="BF122" s="4"/>
      <c r="BG122" s="4"/>
      <c r="BH122" s="4"/>
      <c r="BI122" s="4"/>
      <c r="BJ122" s="4"/>
      <c r="BL122" s="4"/>
      <c r="BM122" s="5" t="str">
        <f t="shared" si="9"/>
        <v xml:space="preserve"> </v>
      </c>
      <c r="BN122" s="9"/>
      <c r="BO122" s="9"/>
      <c r="BQ122" s="9"/>
      <c r="BR122" s="9"/>
      <c r="BT122" s="9"/>
      <c r="BV122" s="9"/>
      <c r="BX122" s="9"/>
      <c r="BY122" s="9"/>
    </row>
    <row r="123" spans="10:77" x14ac:dyDescent="0.35">
      <c r="J123" s="4"/>
      <c r="K123" s="4"/>
      <c r="O123" s="5"/>
      <c r="P123" s="5"/>
      <c r="Q123" s="5"/>
      <c r="R123" s="5"/>
      <c r="S123" s="4"/>
      <c r="T123" s="4"/>
      <c r="U123" s="4"/>
      <c r="Y123" s="4"/>
      <c r="AA123" s="5" t="str">
        <f t="shared" si="11"/>
        <v xml:space="preserve"> </v>
      </c>
      <c r="AB123" s="9"/>
      <c r="AC123" s="9"/>
      <c r="AE123" s="9"/>
      <c r="AF123" s="9"/>
      <c r="AH123" s="9"/>
      <c r="AJ123" s="9"/>
      <c r="AL123" s="9"/>
      <c r="AM123" s="9"/>
      <c r="AR123" s="9"/>
      <c r="AS123" s="9"/>
      <c r="AT123" s="9"/>
      <c r="AX123" s="4"/>
      <c r="BB123" s="5"/>
      <c r="BC123" s="5"/>
      <c r="BD123" s="5"/>
      <c r="BE123" s="5"/>
      <c r="BF123" s="4"/>
      <c r="BG123" s="4"/>
      <c r="BH123" s="4"/>
      <c r="BI123" s="4"/>
      <c r="BJ123" s="4"/>
      <c r="BL123" s="4"/>
      <c r="BM123" s="5" t="str">
        <f t="shared" si="9"/>
        <v xml:space="preserve"> </v>
      </c>
      <c r="BN123" s="9"/>
      <c r="BO123" s="9"/>
      <c r="BQ123" s="9"/>
      <c r="BR123" s="9"/>
      <c r="BT123" s="9"/>
      <c r="BV123" s="9"/>
      <c r="BX123" s="9"/>
      <c r="BY123" s="9"/>
    </row>
    <row r="124" spans="10:77" x14ac:dyDescent="0.35">
      <c r="J124" s="4"/>
      <c r="K124" s="4"/>
      <c r="O124" s="5"/>
      <c r="P124" s="5"/>
      <c r="Q124" s="5"/>
      <c r="R124" s="5"/>
      <c r="S124" s="4"/>
      <c r="T124" s="4"/>
      <c r="U124" s="4"/>
      <c r="Y124" s="4"/>
      <c r="AA124" s="5" t="str">
        <f t="shared" si="11"/>
        <v xml:space="preserve"> </v>
      </c>
      <c r="AB124" s="9"/>
      <c r="AC124" s="9"/>
      <c r="AE124" s="9"/>
      <c r="AF124" s="9"/>
      <c r="AH124" s="9"/>
      <c r="AJ124" s="9"/>
      <c r="AL124" s="9"/>
      <c r="AM124" s="9"/>
      <c r="AR124" s="9"/>
      <c r="AS124" s="9"/>
      <c r="AT124" s="9"/>
      <c r="AX124" s="4"/>
      <c r="BB124" s="5"/>
      <c r="BC124" s="5"/>
      <c r="BD124" s="5"/>
      <c r="BE124" s="5"/>
      <c r="BF124" s="4"/>
      <c r="BG124" s="4"/>
      <c r="BH124" s="4"/>
      <c r="BI124" s="4"/>
      <c r="BJ124" s="4"/>
      <c r="BL124" s="4"/>
      <c r="BM124" s="5" t="str">
        <f t="shared" si="9"/>
        <v xml:space="preserve"> </v>
      </c>
      <c r="BN124" s="9"/>
      <c r="BO124" s="9"/>
      <c r="BQ124" s="9"/>
      <c r="BR124" s="9"/>
      <c r="BT124" s="9"/>
      <c r="BV124" s="9"/>
      <c r="BX124" s="9"/>
      <c r="BY124" s="9"/>
    </row>
    <row r="125" spans="10:77" x14ac:dyDescent="0.35">
      <c r="J125" s="4"/>
      <c r="K125" s="4"/>
      <c r="O125" s="5"/>
      <c r="P125" s="5"/>
      <c r="Q125" s="5"/>
      <c r="R125" s="5"/>
      <c r="S125" s="4"/>
      <c r="T125" s="4"/>
      <c r="U125" s="4"/>
      <c r="Y125" s="4"/>
      <c r="AA125" s="5" t="str">
        <f t="shared" si="11"/>
        <v xml:space="preserve"> </v>
      </c>
      <c r="AB125" s="9"/>
      <c r="AC125" s="9"/>
      <c r="AE125" s="9"/>
      <c r="AF125" s="9"/>
      <c r="AH125" s="9"/>
      <c r="AJ125" s="9"/>
      <c r="AL125" s="9"/>
      <c r="AM125" s="9"/>
      <c r="AR125" s="9"/>
      <c r="AS125" s="9"/>
      <c r="AT125" s="9"/>
      <c r="AX125" s="4"/>
      <c r="BB125" s="5"/>
      <c r="BC125" s="5"/>
      <c r="BD125" s="5"/>
      <c r="BE125" s="5"/>
      <c r="BF125" s="4"/>
      <c r="BG125" s="4"/>
      <c r="BH125" s="4"/>
      <c r="BI125" s="4"/>
      <c r="BJ125" s="4"/>
      <c r="BL125" s="4"/>
      <c r="BM125" s="5" t="str">
        <f>IF(BL125="Other","Enter detail here"," ")</f>
        <v xml:space="preserve"> </v>
      </c>
      <c r="BN125" s="9"/>
      <c r="BO125" s="9"/>
      <c r="BQ125" s="9"/>
      <c r="BR125" s="9"/>
      <c r="BT125" s="9"/>
      <c r="BV125" s="9"/>
      <c r="BX125" s="9"/>
      <c r="BY125" s="9"/>
    </row>
    <row r="126" spans="10:77" x14ac:dyDescent="0.35">
      <c r="J126" s="4"/>
      <c r="K126" s="4"/>
      <c r="O126" s="5"/>
      <c r="P126" s="5"/>
      <c r="Q126" s="5"/>
      <c r="R126" s="5"/>
      <c r="S126" s="4"/>
      <c r="T126" s="4"/>
      <c r="U126" s="4"/>
      <c r="Y126" s="4"/>
      <c r="AA126" s="5" t="str">
        <f t="shared" si="11"/>
        <v xml:space="preserve"> </v>
      </c>
      <c r="AB126" s="9"/>
      <c r="AC126" s="9"/>
      <c r="AE126" s="9"/>
      <c r="AF126" s="9"/>
      <c r="AH126" s="9"/>
      <c r="AJ126" s="9"/>
      <c r="AL126" s="9"/>
      <c r="AM126" s="9"/>
      <c r="AR126" s="9"/>
      <c r="AS126" s="9"/>
      <c r="AT126" s="9"/>
      <c r="AX126" s="4"/>
      <c r="BB126" s="5"/>
      <c r="BC126" s="5"/>
      <c r="BD126" s="5"/>
      <c r="BE126" s="5"/>
      <c r="BF126" s="4"/>
      <c r="BG126" s="4"/>
      <c r="BH126" s="4"/>
      <c r="BI126" s="4"/>
      <c r="BJ126" s="4"/>
      <c r="BL126" s="4"/>
      <c r="BM126" s="5" t="str">
        <f>IF(BL126="Other","Enter detail here"," ")</f>
        <v xml:space="preserve"> </v>
      </c>
      <c r="BN126" s="9"/>
      <c r="BO126" s="9"/>
      <c r="BQ126" s="9"/>
      <c r="BR126" s="9"/>
      <c r="BT126" s="9"/>
      <c r="BV126" s="9"/>
      <c r="BX126" s="9"/>
      <c r="BY126" s="9"/>
    </row>
    <row r="127" spans="10:77" x14ac:dyDescent="0.35">
      <c r="J127" s="4"/>
      <c r="K127" s="4"/>
      <c r="O127" s="5"/>
      <c r="P127" s="5"/>
      <c r="Q127" s="5"/>
      <c r="R127" s="5"/>
      <c r="S127" s="4"/>
      <c r="T127" s="4"/>
      <c r="U127" s="4"/>
      <c r="Y127" s="4"/>
      <c r="AA127" s="5" t="str">
        <f t="shared" si="11"/>
        <v xml:space="preserve"> </v>
      </c>
      <c r="AB127" s="9"/>
      <c r="AC127" s="9"/>
      <c r="AE127" s="9"/>
      <c r="AF127" s="9"/>
      <c r="AH127" s="9"/>
      <c r="AJ127" s="9"/>
      <c r="AL127" s="9"/>
      <c r="AM127" s="9"/>
      <c r="AR127" s="9"/>
      <c r="AS127" s="9"/>
      <c r="AT127" s="9"/>
      <c r="AX127" s="4"/>
      <c r="BB127" s="5"/>
      <c r="BC127" s="5"/>
      <c r="BD127" s="5"/>
      <c r="BE127" s="5"/>
      <c r="BF127" s="4"/>
      <c r="BG127" s="4"/>
      <c r="BH127" s="4"/>
      <c r="BI127" s="4"/>
      <c r="BJ127" s="4"/>
      <c r="BL127" s="4"/>
      <c r="BM127" s="5" t="str">
        <f>IF(BL127="Other","Enter detail here"," ")</f>
        <v xml:space="preserve"> </v>
      </c>
      <c r="BN127" s="9"/>
      <c r="BO127" s="9"/>
      <c r="BQ127" s="9"/>
      <c r="BR127" s="9"/>
      <c r="BT127" s="9"/>
      <c r="BV127" s="9"/>
      <c r="BX127" s="9"/>
      <c r="BY127" s="9"/>
    </row>
  </sheetData>
  <mergeCells count="2">
    <mergeCell ref="AB1:AD1"/>
    <mergeCell ref="BN1:BP1"/>
  </mergeCells>
  <phoneticPr fontId="3" type="noConversion"/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Overview</vt:lpstr>
      <vt:lpstr>T-1 data</vt:lpstr>
      <vt:lpstr>T0 data</vt:lpstr>
      <vt:lpstr>Transport details</vt:lpstr>
      <vt:lpstr>Arrival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Raidal, Sharanne</dc:creator>
  <cp:lastModifiedBy>Sharanne Raidal</cp:lastModifiedBy>
  <cp:lastPrinted>2023-03-01T03:26:55Z</cp:lastPrinted>
  <dcterms:created xsi:type="dcterms:W3CDTF">2022-09-27T09:38:56Z</dcterms:created>
  <dcterms:modified xsi:type="dcterms:W3CDTF">2025-06-10T06:04:11Z</dcterms:modified>
</cp:coreProperties>
</file>