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DK13 08012025 sottomesso\"/>
    </mc:Choice>
  </mc:AlternateContent>
  <bookViews>
    <workbookView xWindow="-105" yWindow="-105" windowWidth="23250" windowHeight="12450" tabRatio="570" activeTab="1"/>
  </bookViews>
  <sheets>
    <sheet name="Table S1" sheetId="2" r:id="rId1"/>
    <sheet name="Table S2" sheetId="3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94" i="2" l="1"/>
  <c r="AD94" i="2"/>
  <c r="AE32" i="2"/>
  <c r="AD32" i="2"/>
  <c r="AD29" i="2"/>
  <c r="AE87" i="2"/>
  <c r="AD87" i="2"/>
  <c r="AC32" i="2" l="1"/>
  <c r="AF32" i="2" s="1"/>
  <c r="AG32" i="2" s="1"/>
  <c r="AC87" i="2"/>
  <c r="AF87" i="2" s="1"/>
  <c r="AG87" i="2" s="1"/>
  <c r="AE132" i="2"/>
  <c r="AD132" i="2"/>
  <c r="AE131" i="2"/>
  <c r="AD131" i="2"/>
  <c r="AE127" i="2"/>
  <c r="AD127" i="2"/>
  <c r="AE126" i="2"/>
  <c r="AD126" i="2"/>
  <c r="AE125" i="2"/>
  <c r="AD125" i="2"/>
  <c r="AE124" i="2"/>
  <c r="AD124" i="2"/>
  <c r="AE123" i="2"/>
  <c r="AD123" i="2"/>
  <c r="AE120" i="2"/>
  <c r="AD120" i="2"/>
  <c r="AE119" i="2"/>
  <c r="AD119" i="2"/>
  <c r="AE118" i="2"/>
  <c r="AD118" i="2"/>
  <c r="AE116" i="2"/>
  <c r="AD116" i="2"/>
  <c r="AE112" i="2"/>
  <c r="AD112" i="2"/>
  <c r="AE111" i="2"/>
  <c r="AD111" i="2"/>
  <c r="AE108" i="2"/>
  <c r="AD108" i="2"/>
  <c r="AE105" i="2"/>
  <c r="AD105" i="2"/>
  <c r="AE104" i="2"/>
  <c r="AD104" i="2"/>
  <c r="AE103" i="2"/>
  <c r="AD103" i="2"/>
  <c r="AE100" i="2"/>
  <c r="AD100" i="2"/>
  <c r="AE99" i="2"/>
  <c r="AD99" i="2"/>
  <c r="AE97" i="2"/>
  <c r="AD97" i="2"/>
  <c r="AE94" i="2"/>
  <c r="AE93" i="2"/>
  <c r="AD93" i="2"/>
  <c r="AE91" i="2"/>
  <c r="AD91" i="2"/>
  <c r="AE90" i="2"/>
  <c r="AD90" i="2"/>
  <c r="AE89" i="2"/>
  <c r="AD89" i="2"/>
  <c r="AE86" i="2"/>
  <c r="AD86" i="2"/>
  <c r="AE85" i="2"/>
  <c r="AD85" i="2"/>
  <c r="AE84" i="2"/>
  <c r="AD84" i="2"/>
  <c r="AE81" i="2"/>
  <c r="AD81" i="2"/>
  <c r="AE80" i="2"/>
  <c r="AD80" i="2"/>
  <c r="AE79" i="2"/>
  <c r="AD79" i="2"/>
  <c r="AE78" i="2"/>
  <c r="AD78" i="2"/>
  <c r="AE77" i="2"/>
  <c r="AD77" i="2"/>
  <c r="AE76" i="2"/>
  <c r="AD76" i="2"/>
  <c r="AE74" i="2"/>
  <c r="AD74" i="2"/>
  <c r="AE73" i="2"/>
  <c r="AD73" i="2"/>
  <c r="AE72" i="2"/>
  <c r="AD72" i="2"/>
  <c r="AE71" i="2"/>
  <c r="AD71" i="2"/>
  <c r="AE70" i="2"/>
  <c r="AD70" i="2"/>
  <c r="AE69" i="2"/>
  <c r="AD69" i="2"/>
  <c r="AE68" i="2"/>
  <c r="AD68" i="2"/>
  <c r="AE67" i="2"/>
  <c r="AD67" i="2"/>
  <c r="AE66" i="2"/>
  <c r="AD66" i="2"/>
  <c r="AE65" i="2"/>
  <c r="AD65" i="2"/>
  <c r="AE64" i="2"/>
  <c r="AD64" i="2"/>
  <c r="AE60" i="2"/>
  <c r="AD60" i="2"/>
  <c r="AE59" i="2"/>
  <c r="AD59" i="2"/>
  <c r="AE58" i="2"/>
  <c r="AD58" i="2"/>
  <c r="AE55" i="2"/>
  <c r="AD55" i="2"/>
  <c r="AE54" i="2"/>
  <c r="AD54" i="2"/>
  <c r="AE53" i="2"/>
  <c r="AD53" i="2"/>
  <c r="AE52" i="2"/>
  <c r="AD52" i="2"/>
  <c r="AE51" i="2"/>
  <c r="AD51" i="2"/>
  <c r="AE50" i="2"/>
  <c r="AD50" i="2"/>
  <c r="AE49" i="2"/>
  <c r="AD49" i="2"/>
  <c r="AE48" i="2"/>
  <c r="AD48" i="2"/>
  <c r="AE47" i="2"/>
  <c r="AD47" i="2"/>
  <c r="AE46" i="2"/>
  <c r="AD46" i="2"/>
  <c r="AE45" i="2"/>
  <c r="AD45" i="2"/>
  <c r="AE44" i="2"/>
  <c r="AD44" i="2"/>
  <c r="AE43" i="2"/>
  <c r="AD43" i="2"/>
  <c r="AE42" i="2"/>
  <c r="AD42" i="2"/>
  <c r="AE41" i="2"/>
  <c r="AD41" i="2"/>
  <c r="AE40" i="2"/>
  <c r="AD40" i="2"/>
  <c r="AE35" i="2"/>
  <c r="AD35" i="2"/>
  <c r="AE31" i="2"/>
  <c r="AD31" i="2"/>
  <c r="AE30" i="2"/>
  <c r="AD30" i="2"/>
  <c r="AE29" i="2"/>
  <c r="AE28" i="2"/>
  <c r="AD28" i="2"/>
  <c r="AC66" i="2" l="1"/>
  <c r="AC131" i="2"/>
  <c r="AF131" i="2" s="1"/>
  <c r="AG131" i="2" s="1"/>
  <c r="AC48" i="2"/>
  <c r="AF48" i="2" s="1"/>
  <c r="AC64" i="2"/>
  <c r="AF64" i="2" s="1"/>
  <c r="AC79" i="2"/>
  <c r="AF79" i="2" s="1"/>
  <c r="AC105" i="2"/>
  <c r="AF105" i="2" s="1"/>
  <c r="AC112" i="2"/>
  <c r="AF112" i="2" s="1"/>
  <c r="AC120" i="2"/>
  <c r="AF120" i="2" s="1"/>
  <c r="AC126" i="2"/>
  <c r="AF126" i="2" s="1"/>
  <c r="AC28" i="2"/>
  <c r="AF28" i="2" s="1"/>
  <c r="AG28" i="2" s="1"/>
  <c r="AC30" i="2"/>
  <c r="AF30" i="2" s="1"/>
  <c r="AG30" i="2" s="1"/>
  <c r="AC35" i="2"/>
  <c r="AC31" i="2"/>
  <c r="AC69" i="2"/>
  <c r="AF69" i="2" s="1"/>
  <c r="AG69" i="2" s="1"/>
  <c r="AC72" i="2"/>
  <c r="AF72" i="2" s="1"/>
  <c r="AC86" i="2"/>
  <c r="AF86" i="2" s="1"/>
  <c r="AG86" i="2" s="1"/>
  <c r="AC81" i="2"/>
  <c r="AF81" i="2" s="1"/>
  <c r="AG81" i="2" s="1"/>
  <c r="AC44" i="2"/>
  <c r="AF44" i="2" s="1"/>
  <c r="AC73" i="2"/>
  <c r="AF73" i="2" s="1"/>
  <c r="AG73" i="2" s="1"/>
  <c r="AC90" i="2"/>
  <c r="AF90" i="2" s="1"/>
  <c r="AG90" i="2" s="1"/>
  <c r="AC52" i="2"/>
  <c r="AF52" i="2" s="1"/>
  <c r="AC58" i="2"/>
  <c r="AF58" i="2" s="1"/>
  <c r="AC50" i="2"/>
  <c r="AF50" i="2" s="1"/>
  <c r="AG50" i="2" s="1"/>
  <c r="AC71" i="2"/>
  <c r="AF71" i="2" s="1"/>
  <c r="AC74" i="2"/>
  <c r="AF74" i="2" s="1"/>
  <c r="AC77" i="2"/>
  <c r="AF77" i="2" s="1"/>
  <c r="AG77" i="2" s="1"/>
  <c r="AC116" i="2"/>
  <c r="AF116" i="2" s="1"/>
  <c r="AG116" i="2" s="1"/>
  <c r="AC119" i="2"/>
  <c r="AF119" i="2" s="1"/>
  <c r="AG119" i="2" s="1"/>
  <c r="AC124" i="2"/>
  <c r="AF124" i="2" s="1"/>
  <c r="AG124" i="2" s="1"/>
  <c r="AC29" i="2"/>
  <c r="AF29" i="2" s="1"/>
  <c r="AC40" i="2"/>
  <c r="AF40" i="2" s="1"/>
  <c r="AC49" i="2"/>
  <c r="AF49" i="2" s="1"/>
  <c r="AG49" i="2" s="1"/>
  <c r="AC51" i="2"/>
  <c r="AF51" i="2" s="1"/>
  <c r="AG51" i="2" s="1"/>
  <c r="AC53" i="2"/>
  <c r="AF53" i="2" s="1"/>
  <c r="AC55" i="2"/>
  <c r="AF55" i="2" s="1"/>
  <c r="AG55" i="2" s="1"/>
  <c r="AC68" i="2"/>
  <c r="AF68" i="2" s="1"/>
  <c r="AC85" i="2"/>
  <c r="AF85" i="2" s="1"/>
  <c r="AC91" i="2"/>
  <c r="AF91" i="2" s="1"/>
  <c r="AC99" i="2"/>
  <c r="AF99" i="2" s="1"/>
  <c r="AC42" i="2"/>
  <c r="AF42" i="2" s="1"/>
  <c r="AG42" i="2" s="1"/>
  <c r="AC93" i="2"/>
  <c r="AF93" i="2" s="1"/>
  <c r="AG93" i="2" s="1"/>
  <c r="AC97" i="2"/>
  <c r="AF97" i="2" s="1"/>
  <c r="AG97" i="2" s="1"/>
  <c r="AC103" i="2"/>
  <c r="AF103" i="2" s="1"/>
  <c r="AG103" i="2" s="1"/>
  <c r="AC123" i="2"/>
  <c r="AF123" i="2" s="1"/>
  <c r="AG123" i="2" s="1"/>
  <c r="AC125" i="2"/>
  <c r="AF125" i="2" s="1"/>
  <c r="AG125" i="2" s="1"/>
  <c r="AC41" i="2"/>
  <c r="AF41" i="2" s="1"/>
  <c r="AG41" i="2" s="1"/>
  <c r="AC43" i="2"/>
  <c r="AF43" i="2" s="1"/>
  <c r="AG43" i="2" s="1"/>
  <c r="AC46" i="2"/>
  <c r="AF46" i="2" s="1"/>
  <c r="AG46" i="2" s="1"/>
  <c r="AC59" i="2"/>
  <c r="AF59" i="2" s="1"/>
  <c r="AG59" i="2" s="1"/>
  <c r="AC60" i="2"/>
  <c r="AF60" i="2" s="1"/>
  <c r="AG60" i="2" s="1"/>
  <c r="AC70" i="2"/>
  <c r="AF70" i="2" s="1"/>
  <c r="AG70" i="2" s="1"/>
  <c r="AC76" i="2"/>
  <c r="AF76" i="2" s="1"/>
  <c r="AG76" i="2" s="1"/>
  <c r="AC78" i="2"/>
  <c r="AF78" i="2" s="1"/>
  <c r="AG78" i="2" s="1"/>
  <c r="AC89" i="2"/>
  <c r="AF89" i="2" s="1"/>
  <c r="AG89" i="2" s="1"/>
  <c r="AC100" i="2"/>
  <c r="AF100" i="2" s="1"/>
  <c r="AG100" i="2" s="1"/>
  <c r="AC104" i="2"/>
  <c r="AF104" i="2" s="1"/>
  <c r="AG104" i="2" s="1"/>
  <c r="AC118" i="2"/>
  <c r="AF118" i="2" s="1"/>
  <c r="AG118" i="2" s="1"/>
  <c r="AC127" i="2"/>
  <c r="AC132" i="2"/>
  <c r="AF132" i="2" s="1"/>
  <c r="AG132" i="2" s="1"/>
  <c r="AC45" i="2"/>
  <c r="AF45" i="2" s="1"/>
  <c r="AC47" i="2"/>
  <c r="AF47" i="2" s="1"/>
  <c r="AG47" i="2" s="1"/>
  <c r="AC54" i="2"/>
  <c r="AF54" i="2" s="1"/>
  <c r="AG54" i="2" s="1"/>
  <c r="AC65" i="2"/>
  <c r="AF65" i="2" s="1"/>
  <c r="AG65" i="2" s="1"/>
  <c r="AC67" i="2"/>
  <c r="AF67" i="2" s="1"/>
  <c r="AG67" i="2" s="1"/>
  <c r="AC80" i="2"/>
  <c r="AF80" i="2" s="1"/>
  <c r="AG80" i="2" s="1"/>
  <c r="AC84" i="2"/>
  <c r="AF84" i="2" s="1"/>
  <c r="AG84" i="2" s="1"/>
  <c r="AF94" i="2"/>
  <c r="AG94" i="2" s="1"/>
  <c r="AC108" i="2"/>
  <c r="AF108" i="2" s="1"/>
  <c r="AG108" i="2" s="1"/>
  <c r="AC111" i="2"/>
  <c r="AF111" i="2" s="1"/>
  <c r="AG111" i="2" s="1"/>
  <c r="AF31" i="2"/>
  <c r="AG31" i="2" s="1"/>
  <c r="AF35" i="2"/>
  <c r="AG35" i="2" s="1"/>
  <c r="AF66" i="2"/>
  <c r="AG66" i="2" s="1"/>
  <c r="AG74" i="2"/>
  <c r="AG64" i="2" l="1"/>
  <c r="AG105" i="2"/>
  <c r="AG79" i="2"/>
  <c r="AG85" i="2"/>
  <c r="AG120" i="2"/>
  <c r="AG112" i="2"/>
  <c r="AG58" i="2"/>
  <c r="AG48" i="2"/>
  <c r="AG126" i="2"/>
  <c r="AG29" i="2"/>
  <c r="AG44" i="2"/>
  <c r="AG72" i="2"/>
  <c r="AG68" i="2"/>
  <c r="AG52" i="2"/>
  <c r="AG53" i="2"/>
  <c r="AF127" i="2"/>
  <c r="AG127" i="2" s="1"/>
  <c r="AG99" i="2"/>
  <c r="AG71" i="2"/>
  <c r="AG40" i="2"/>
  <c r="AG91" i="2"/>
  <c r="AG45" i="2"/>
</calcChain>
</file>

<file path=xl/sharedStrings.xml><?xml version="1.0" encoding="utf-8"?>
<sst xmlns="http://schemas.openxmlformats.org/spreadsheetml/2006/main" count="3350" uniqueCount="916">
  <si>
    <t>Positive</t>
  </si>
  <si>
    <t>Negative</t>
  </si>
  <si>
    <t>8y</t>
  </si>
  <si>
    <t>46y</t>
  </si>
  <si>
    <t>n.r.</t>
  </si>
  <si>
    <t>7y</t>
  </si>
  <si>
    <t>9m</t>
  </si>
  <si>
    <t>6y</t>
  </si>
  <si>
    <t>22y</t>
  </si>
  <si>
    <t>44y</t>
  </si>
  <si>
    <t>12y</t>
  </si>
  <si>
    <t>16y</t>
  </si>
  <si>
    <t>14y</t>
  </si>
  <si>
    <t>9y</t>
  </si>
  <si>
    <t>2y</t>
  </si>
  <si>
    <t>17y</t>
  </si>
  <si>
    <t>10y</t>
  </si>
  <si>
    <t>5m</t>
  </si>
  <si>
    <t>13y</t>
  </si>
  <si>
    <t>48y</t>
  </si>
  <si>
    <t>Age at diagnosis</t>
  </si>
  <si>
    <t>5y</t>
  </si>
  <si>
    <t>birth</t>
  </si>
  <si>
    <t>4y</t>
  </si>
  <si>
    <t>2m</t>
  </si>
  <si>
    <t>20y</t>
  </si>
  <si>
    <t>40y</t>
  </si>
  <si>
    <t>1y</t>
  </si>
  <si>
    <t>11y</t>
  </si>
  <si>
    <t>7y2m</t>
  </si>
  <si>
    <t>3m</t>
  </si>
  <si>
    <t>47y</t>
  </si>
  <si>
    <t>Gender</t>
  </si>
  <si>
    <t>M</t>
  </si>
  <si>
    <t>F</t>
  </si>
  <si>
    <t xml:space="preserve">M </t>
  </si>
  <si>
    <t>c.484dup</t>
  </si>
  <si>
    <t>c.664C&gt;T</t>
  </si>
  <si>
    <t>c.1630C&gt;T</t>
  </si>
  <si>
    <t>c.1746_1747insC</t>
  </si>
  <si>
    <t>c.2147A&gt;G</t>
  </si>
  <si>
    <t>c.2149G&gt;A</t>
  </si>
  <si>
    <t xml:space="preserve"> c.2246C&gt;T</t>
  </si>
  <si>
    <t>c.2317G&gt;C</t>
  </si>
  <si>
    <t>c.2390A&gt;G</t>
  </si>
  <si>
    <t xml:space="preserve"> c.2506A&gt;G</t>
  </si>
  <si>
    <t>c.2510A&gt;T</t>
  </si>
  <si>
    <t xml:space="preserve">c.2525A&gt;G </t>
  </si>
  <si>
    <t>c.2525A&gt;G</t>
  </si>
  <si>
    <t xml:space="preserve"> c.2525A&gt;G</t>
  </si>
  <si>
    <t>c.2627C&gt;T</t>
  </si>
  <si>
    <t xml:space="preserve">c.2639G&gt;A </t>
  </si>
  <si>
    <t>c.2887G&gt;T</t>
  </si>
  <si>
    <t>c. 2898-1G&gt;A</t>
  </si>
  <si>
    <t>c.2956C&gt;T</t>
  </si>
  <si>
    <t>c.3047_3048dup</t>
  </si>
  <si>
    <t>p.Ala162Glyfs*108</t>
  </si>
  <si>
    <t>p.Gln222*</t>
  </si>
  <si>
    <t>p.Gln544*</t>
  </si>
  <si>
    <t>p.Lys583Glnfs*36</t>
  </si>
  <si>
    <t>p.Glu621Leufs *10</t>
  </si>
  <si>
    <t>p.Tyr716Cys</t>
  </si>
  <si>
    <t>p.Gly717Arg</t>
  </si>
  <si>
    <t xml:space="preserve">p.Ala749Val </t>
  </si>
  <si>
    <t>p.Asp773His</t>
  </si>
  <si>
    <t>p.Asp797Gly</t>
  </si>
  <si>
    <t>p.Arg836Gly</t>
  </si>
  <si>
    <t>p.Asp837Val</t>
  </si>
  <si>
    <t>p.Asn842Ser</t>
  </si>
  <si>
    <t>p.Thr876Ile</t>
  </si>
  <si>
    <t>p.Arg880His</t>
  </si>
  <si>
    <t xml:space="preserve">p.Glu963* </t>
  </si>
  <si>
    <t>p.(?)</t>
  </si>
  <si>
    <t>p.Arg986Cys</t>
  </si>
  <si>
    <t>p.Cys1017Ilefs*18</t>
  </si>
  <si>
    <t>Inheritance</t>
  </si>
  <si>
    <t>maternal</t>
  </si>
  <si>
    <t>de novo</t>
  </si>
  <si>
    <t>Other genetic test performed</t>
  </si>
  <si>
    <t>-</t>
  </si>
  <si>
    <t>Gestational age at birth (weeks)</t>
  </si>
  <si>
    <t>at term</t>
  </si>
  <si>
    <t>31+5</t>
  </si>
  <si>
    <t>33+6</t>
  </si>
  <si>
    <t>38+4</t>
  </si>
  <si>
    <t>35 + 6</t>
  </si>
  <si>
    <t>37+5</t>
  </si>
  <si>
    <t>37+1</t>
  </si>
  <si>
    <t>38+0</t>
  </si>
  <si>
    <t>40+2</t>
  </si>
  <si>
    <t>n.r. (prematurity)</t>
  </si>
  <si>
    <t>Pregnancy and birth</t>
  </si>
  <si>
    <t>vacuum delivery</t>
  </si>
  <si>
    <t>normal vaginal</t>
  </si>
  <si>
    <t>C-section due to premature and unstoppable labor</t>
  </si>
  <si>
    <t>IUGR</t>
  </si>
  <si>
    <t>unremarkable</t>
  </si>
  <si>
    <t>vaginal delivery</t>
  </si>
  <si>
    <t>normal monochorionic, diamniotic pregnancy, planned cesarean delivery</t>
  </si>
  <si>
    <t>normal monochorionic diamniotic pregnancy, planned cesarean delivery</t>
  </si>
  <si>
    <t>unremarkable; spontaneous delivery</t>
  </si>
  <si>
    <t>C-section</t>
  </si>
  <si>
    <t>Apgar score (at 1 and 5 minutes)</t>
  </si>
  <si>
    <t>8-9</t>
  </si>
  <si>
    <t>9-9</t>
  </si>
  <si>
    <t>6-9</t>
  </si>
  <si>
    <t>10-10</t>
  </si>
  <si>
    <t>6-8</t>
  </si>
  <si>
    <t>9-10</t>
  </si>
  <si>
    <t>n.r. (normal)</t>
  </si>
  <si>
    <t>6-7</t>
  </si>
  <si>
    <t>Birth weight</t>
  </si>
  <si>
    <t>1560 g</t>
  </si>
  <si>
    <t>2775 g</t>
  </si>
  <si>
    <t>1860 g</t>
  </si>
  <si>
    <t>3750 g</t>
  </si>
  <si>
    <t>2468 g</t>
  </si>
  <si>
    <t>3090 g</t>
  </si>
  <si>
    <t>3725 g</t>
  </si>
  <si>
    <t>3250 g</t>
  </si>
  <si>
    <t>2505 g</t>
  </si>
  <si>
    <t>2650 g</t>
  </si>
  <si>
    <t>3100 g</t>
  </si>
  <si>
    <t>2750 g</t>
  </si>
  <si>
    <t>3010 g</t>
  </si>
  <si>
    <t>3120 g</t>
  </si>
  <si>
    <t>3340 g</t>
  </si>
  <si>
    <t>2266 g</t>
  </si>
  <si>
    <t>2900 g</t>
  </si>
  <si>
    <t>2635 g</t>
  </si>
  <si>
    <t>Birth length</t>
  </si>
  <si>
    <t>42 cm</t>
  </si>
  <si>
    <t>41 cm</t>
  </si>
  <si>
    <t>46 cm</t>
  </si>
  <si>
    <t>51 cm</t>
  </si>
  <si>
    <t>50 cm</t>
  </si>
  <si>
    <t>48 cm</t>
  </si>
  <si>
    <t>49 cm</t>
  </si>
  <si>
    <t>45 cm</t>
  </si>
  <si>
    <t>Birth head circumference</t>
  </si>
  <si>
    <t>27.75 cm</t>
  </si>
  <si>
    <t>31 cm</t>
  </si>
  <si>
    <t>33 cm</t>
  </si>
  <si>
    <t>34 cm</t>
  </si>
  <si>
    <t>36 cm</t>
  </si>
  <si>
    <t>32.5 cm</t>
  </si>
  <si>
    <t>34.5 cm</t>
  </si>
  <si>
    <t>37 cm</t>
  </si>
  <si>
    <t>35 cm</t>
  </si>
  <si>
    <t>35.5 cm</t>
  </si>
  <si>
    <t>33.5 cm</t>
  </si>
  <si>
    <t>Neonatal findings (e.g. hypotonia at birth, asphyxia)</t>
  </si>
  <si>
    <t>jaundice, absence of hair during the first year of life</t>
  </si>
  <si>
    <t>interatrial defect (ostium secundum)</t>
  </si>
  <si>
    <t>failure to thrive</t>
  </si>
  <si>
    <t>laryngomalacia</t>
  </si>
  <si>
    <t>failure to thrive, hypotonia</t>
  </si>
  <si>
    <t>sacral dimple</t>
  </si>
  <si>
    <t>poor birth weight recovery</t>
  </si>
  <si>
    <t>respiratory distress, hypotonia, tracheomalacia</t>
  </si>
  <si>
    <t>Age of head control (months)</t>
  </si>
  <si>
    <t>12-14</t>
  </si>
  <si>
    <t>n.r. (hypotonia)</t>
  </si>
  <si>
    <t>Age of sitting (months)</t>
  </si>
  <si>
    <t>Age of walking (months)</t>
  </si>
  <si>
    <t>18-20</t>
  </si>
  <si>
    <t>not acquired</t>
  </si>
  <si>
    <t>13-14</t>
  </si>
  <si>
    <t>30-36</t>
  </si>
  <si>
    <t>non verbal</t>
  </si>
  <si>
    <t>16m</t>
  </si>
  <si>
    <t>13m</t>
  </si>
  <si>
    <t>11m</t>
  </si>
  <si>
    <t>18m</t>
  </si>
  <si>
    <t>3y</t>
  </si>
  <si>
    <t>24m</t>
  </si>
  <si>
    <t>12m</t>
  </si>
  <si>
    <t>12m (5-6 words at 7y)</t>
  </si>
  <si>
    <t>&lt;12m</t>
  </si>
  <si>
    <t>5-6y</t>
  </si>
  <si>
    <t>mild</t>
  </si>
  <si>
    <t>moderate</t>
  </si>
  <si>
    <t>severe</t>
  </si>
  <si>
    <t>gross motor delay</t>
  </si>
  <si>
    <t>motor developmental delay</t>
  </si>
  <si>
    <t>+</t>
  </si>
  <si>
    <t>+ (severe)</t>
  </si>
  <si>
    <t>ADHD</t>
  </si>
  <si>
    <t>sleep troubles, hyperphagia</t>
  </si>
  <si>
    <t>hyperphagia</t>
  </si>
  <si>
    <t>stereotypies</t>
  </si>
  <si>
    <t>very sociable, with a tendency to arouse hilarity in her interlocutor</t>
  </si>
  <si>
    <t xml:space="preserve">calm, good relationship with parents and classmates, no sleep disturbance </t>
  </si>
  <si>
    <t>stereotypies, restricted interests, repetitive behavior, psychomotor agitation</t>
  </si>
  <si>
    <t>very open</t>
  </si>
  <si>
    <t>sleep disorder, self mutilation, hand stereotypies</t>
  </si>
  <si>
    <t>sporadic aggressive behaviour</t>
  </si>
  <si>
    <t>Other</t>
  </si>
  <si>
    <t>asymmetric spastic triplegia</t>
  </si>
  <si>
    <t>epilepsy treated with Valproic acid</t>
  </si>
  <si>
    <t>lower limb spasticity</t>
  </si>
  <si>
    <t>tip-toe walking</t>
  </si>
  <si>
    <t>hypotonia at birth</t>
  </si>
  <si>
    <t>encopresis</t>
  </si>
  <si>
    <t>severe expressive speech delay, childhood apraxia of speech</t>
  </si>
  <si>
    <t>wide gait and truncal ataxia</t>
  </si>
  <si>
    <t>hypotonia</t>
  </si>
  <si>
    <t>- (borderline)</t>
  </si>
  <si>
    <t>Weight at last examination (or percentile)</t>
  </si>
  <si>
    <t>60 kg (+6SD); BMI 32.63 (+6.53 SD)</t>
  </si>
  <si>
    <t>95 kg (+2.3 SD)</t>
  </si>
  <si>
    <t>21.3kg (+0.87SD)</t>
  </si>
  <si>
    <t xml:space="preserve">n.r. </t>
  </si>
  <si>
    <t>83.9 kg (+4SD)</t>
  </si>
  <si>
    <t>88 kg</t>
  </si>
  <si>
    <t>Height at last examination (or percentile)</t>
  </si>
  <si>
    <t>112 cm (+0.37SD)</t>
  </si>
  <si>
    <t>165cm (+0,5SD)</t>
  </si>
  <si>
    <t xml:space="preserve">172 cm </t>
  </si>
  <si>
    <t>Head circumference at last examination (or percentile)</t>
  </si>
  <si>
    <t>57 cm (+3.6 SD)</t>
  </si>
  <si>
    <t>56.6 cm (+2.1 SD)</t>
  </si>
  <si>
    <t>51 cm (+0.86SD)</t>
  </si>
  <si>
    <t>58 (+2SD)</t>
  </si>
  <si>
    <t>Bitemporal narrowing</t>
  </si>
  <si>
    <t>Hypertelorism</t>
  </si>
  <si>
    <t>+ (mild)</t>
  </si>
  <si>
    <t>Deep set eyes</t>
  </si>
  <si>
    <t>Upslanting palpebral fissures</t>
  </si>
  <si>
    <t>Epicanthus</t>
  </si>
  <si>
    <t>+ (left&gt;right)</t>
  </si>
  <si>
    <t>+ (bilateral)</t>
  </si>
  <si>
    <t>+ (epicanthus inversus)</t>
  </si>
  <si>
    <t>Arched eyebrows</t>
  </si>
  <si>
    <t>Proptosis</t>
  </si>
  <si>
    <t>+ (slight)</t>
  </si>
  <si>
    <t>Ptosis</t>
  </si>
  <si>
    <t>+ (with 's italic' eyelid)</t>
  </si>
  <si>
    <t>right</t>
  </si>
  <si>
    <t>Bulbous nose tip</t>
  </si>
  <si>
    <t>Wide nasal root</t>
  </si>
  <si>
    <t>Upturned/anteverted nares</t>
  </si>
  <si>
    <t>Short columella</t>
  </si>
  <si>
    <t>Thin upper lip</t>
  </si>
  <si>
    <t>Ear anomalies</t>
  </si>
  <si>
    <t>large ears, fleshy lobes</t>
  </si>
  <si>
    <t>detached ears, uplifted earlobes</t>
  </si>
  <si>
    <t>low set ears, thin ear helix</t>
  </si>
  <si>
    <t>small ears, attached earlobes, overfolded helix</t>
  </si>
  <si>
    <t>low set, overfolded helix, wide concha, hypoplastic lobe</t>
  </si>
  <si>
    <t>dysplasic, low implanted ears, pits</t>
  </si>
  <si>
    <t>dysplasic low impanted ears, pits</t>
  </si>
  <si>
    <t>low set, posteriorly rotated cupped ears</t>
  </si>
  <si>
    <t>large ears, overfolded helix</t>
  </si>
  <si>
    <t>low set, overfolded helix, wide concha</t>
  </si>
  <si>
    <t>long and low set ears</t>
  </si>
  <si>
    <t>short, low set and posteriorly rotated ears</t>
  </si>
  <si>
    <t>low set, anteriorly rotated, prominent antihelix</t>
  </si>
  <si>
    <t>large/thick but normally set</t>
  </si>
  <si>
    <t>posteriorly rotated</t>
  </si>
  <si>
    <t>anthelix, superior crus, underdeveloped</t>
  </si>
  <si>
    <t xml:space="preserve">low set ears </t>
  </si>
  <si>
    <t>large ears</t>
  </si>
  <si>
    <t>low set, simplified</t>
  </si>
  <si>
    <t>low set, wide earcups</t>
  </si>
  <si>
    <t>Long/flat/hypoplastic philtrum</t>
  </si>
  <si>
    <t>thick helix, overfolded in the upper portion</t>
  </si>
  <si>
    <t>short</t>
  </si>
  <si>
    <t>long</t>
  </si>
  <si>
    <t>flat</t>
  </si>
  <si>
    <t>smooth</t>
  </si>
  <si>
    <t xml:space="preserve">long </t>
  </si>
  <si>
    <t>Elongated face</t>
  </si>
  <si>
    <t>+ (triangular)</t>
  </si>
  <si>
    <t>large face</t>
  </si>
  <si>
    <t>retrognathia</t>
  </si>
  <si>
    <t>prognathism, malar hypoplasia</t>
  </si>
  <si>
    <t>short palpebral fissures, telecanthus</t>
  </si>
  <si>
    <t>mild retrognathia</t>
  </si>
  <si>
    <t>microretrognathia</t>
  </si>
  <si>
    <t>synophris</t>
  </si>
  <si>
    <t>midface hypoplasia</t>
  </si>
  <si>
    <t>prominent forehead</t>
  </si>
  <si>
    <t>hypotonic face, blepharophimosis</t>
  </si>
  <si>
    <t>Spaced teeth</t>
  </si>
  <si>
    <t>Dental crowding</t>
  </si>
  <si>
    <t>Palate anomalies</t>
  </si>
  <si>
    <t>high, narow palate</t>
  </si>
  <si>
    <t>narrow palate</t>
  </si>
  <si>
    <t>small teeth</t>
  </si>
  <si>
    <t>small mouth</t>
  </si>
  <si>
    <t>Skeletal anomalies</t>
  </si>
  <si>
    <t>scaphocephaly</t>
  </si>
  <si>
    <t>dolichocephaly</t>
  </si>
  <si>
    <t>diastasis of cranial sutures</t>
  </si>
  <si>
    <t>complex craniosynostosis (metopic ridge, congenital fusion of the metopic suture and right lambdoid suture)</t>
  </si>
  <si>
    <t>metopic synostosis with trigonocephaly</t>
  </si>
  <si>
    <t>+ (2yrs)</t>
  </si>
  <si>
    <t xml:space="preserve"> + (reduced elbow movements)</t>
  </si>
  <si>
    <r>
      <rPr>
        <sz val="10"/>
        <rFont val="Calibri (Corpo)"/>
      </rPr>
      <t xml:space="preserve">+ (reduced elbow movements </t>
    </r>
    <r>
      <rPr>
        <sz val="10"/>
        <rFont val="Aptos Narrow"/>
        <family val="2"/>
        <scheme val="minor"/>
      </rPr>
      <t>an</t>
    </r>
    <r>
      <rPr>
        <sz val="10"/>
        <color rgb="FF000000"/>
        <rFont val="Aptos Narrow"/>
        <family val="2"/>
        <scheme val="minor"/>
      </rPr>
      <t>d ulnar deviation of both hands)</t>
    </r>
  </si>
  <si>
    <t>+ (mesomelia)</t>
  </si>
  <si>
    <t>Rib anomalies</t>
  </si>
  <si>
    <t>+ (elongated rib cage)</t>
  </si>
  <si>
    <t>+ (no 12th ribs)</t>
  </si>
  <si>
    <t>Hip anomalies</t>
  </si>
  <si>
    <t>+ (internal rotation of hips 80°)</t>
  </si>
  <si>
    <t>+ (pelvic tilt 11 mm)</t>
  </si>
  <si>
    <t>+ (mild craniocervical junction dysmorphism)</t>
  </si>
  <si>
    <t>+ (enlarged C7 transverse process)</t>
  </si>
  <si>
    <t>Scoliosis</t>
  </si>
  <si>
    <t>- (reduction of cervical and thoracic lordosis)</t>
  </si>
  <si>
    <t>+ (cervical, dorsal, lumbar)</t>
  </si>
  <si>
    <t>+ (dorsal,lumbar)</t>
  </si>
  <si>
    <t>+ (mild lumbar scoliosis)</t>
  </si>
  <si>
    <t>Pectus carinatum</t>
  </si>
  <si>
    <t>Lower limb anomalies</t>
  </si>
  <si>
    <t xml:space="preserve"> + (absence of external tibial torsion)</t>
  </si>
  <si>
    <t>+ (genu valgum)</t>
  </si>
  <si>
    <t>+ (ankle hypomobility)</t>
  </si>
  <si>
    <t>+ (X legs)</t>
  </si>
  <si>
    <t>bilateral flat foot</t>
  </si>
  <si>
    <t>Contractures</t>
  </si>
  <si>
    <t>+ (stiff metacarpo phalangeal joints, elbow)</t>
  </si>
  <si>
    <t xml:space="preserve"> + (knee stifness)</t>
  </si>
  <si>
    <t>+ (knee flessum, hamstring retraction, elbow stifness)</t>
  </si>
  <si>
    <t>+ (diffuse ankylosis)</t>
  </si>
  <si>
    <t>Joint hypermobilty</t>
  </si>
  <si>
    <t>+ (small joints and recurvatum of elbows and knees)</t>
  </si>
  <si>
    <t>+ (generalized joint hypermobility in childhood; hypermobility at fingers interphalangeal joints in adulthood)</t>
  </si>
  <si>
    <t>+ (mostly upper limbs)</t>
  </si>
  <si>
    <t>Hand anomalies</t>
  </si>
  <si>
    <t>Long fingers</t>
  </si>
  <si>
    <t>Short hands</t>
  </si>
  <si>
    <t>Brachydactyly</t>
  </si>
  <si>
    <t>+ (4th/5th brachymetacarpia)</t>
  </si>
  <si>
    <t>Clinodactyly</t>
  </si>
  <si>
    <t xml:space="preserve"> + (5th finger)</t>
  </si>
  <si>
    <t xml:space="preserve"> + (mild 5th finger)</t>
  </si>
  <si>
    <t>+ (5th finger, bilateral)</t>
  </si>
  <si>
    <t>+ (5th finger, monolateral)</t>
  </si>
  <si>
    <t>Syndactyly</t>
  </si>
  <si>
    <t>proximal placement of thumbs</t>
  </si>
  <si>
    <t>single palmar crease</t>
  </si>
  <si>
    <t>tapered fingers</t>
  </si>
  <si>
    <t>Short fingers</t>
  </si>
  <si>
    <t>+ (2nd to 5th)</t>
  </si>
  <si>
    <t>+ (5th toe, bilateral)</t>
  </si>
  <si>
    <t>Camptodactyly</t>
  </si>
  <si>
    <t>+ (3rd toe, bilateral)</t>
  </si>
  <si>
    <t>+ (4th toe, bilateral)</t>
  </si>
  <si>
    <t>Hematological anomalies</t>
  </si>
  <si>
    <t>Leukopenia</t>
  </si>
  <si>
    <t xml:space="preserve">Thrombocytopenia </t>
  </si>
  <si>
    <t>+ (thrombocytosis)</t>
  </si>
  <si>
    <t>Normochromic anemia</t>
  </si>
  <si>
    <t>Urogenital anomalies</t>
  </si>
  <si>
    <t>Renal/Urinary tract anomalies</t>
  </si>
  <si>
    <t>+ (left pyelectasis)</t>
  </si>
  <si>
    <t>+ (hydronephrosis)</t>
  </si>
  <si>
    <t>Cryptorchidism</t>
  </si>
  <si>
    <t>n.a.</t>
  </si>
  <si>
    <t>+ (right)</t>
  </si>
  <si>
    <t xml:space="preserve">bilateral inguinal hernia </t>
  </si>
  <si>
    <t>hypospadias</t>
  </si>
  <si>
    <t>distal hypospadias</t>
  </si>
  <si>
    <t>Hypothyroidism</t>
  </si>
  <si>
    <t>- (TSH slightly elevated)</t>
  </si>
  <si>
    <t>Age of menarche; period</t>
  </si>
  <si>
    <t>n.r.; regular menses</t>
  </si>
  <si>
    <t>menarche at 11 y; regular</t>
  </si>
  <si>
    <t>Obesity</t>
  </si>
  <si>
    <t>+ (severe and precocious)</t>
  </si>
  <si>
    <t>Diabetes</t>
  </si>
  <si>
    <t>Other (specify)</t>
  </si>
  <si>
    <t>Cortical visual impairment</t>
  </si>
  <si>
    <t>Strabismus</t>
  </si>
  <si>
    <t>+ (Duane anomaly)</t>
  </si>
  <si>
    <t>+ (surgically treated)</t>
  </si>
  <si>
    <t xml:space="preserve">Myopia </t>
  </si>
  <si>
    <t>intermittent exotropia</t>
  </si>
  <si>
    <t>cycloplegia, buphthalmos</t>
  </si>
  <si>
    <t>congenital bilateral glaucoma, posterior embriotoxon</t>
  </si>
  <si>
    <t>Hearing loss</t>
  </si>
  <si>
    <t>- (doubt at neonatal screening)</t>
  </si>
  <si>
    <t xml:space="preserve"> recurrent otitis media</t>
  </si>
  <si>
    <t xml:space="preserve">Dermatitis </t>
  </si>
  <si>
    <t>+ (psoriasis)</t>
  </si>
  <si>
    <t>Hyperpigmented skin</t>
  </si>
  <si>
    <t>inverted nipples</t>
  </si>
  <si>
    <t>dry skin</t>
  </si>
  <si>
    <t>multiple angiomas</t>
  </si>
  <si>
    <t>hypertrichosis</t>
  </si>
  <si>
    <t>nevus flammeus (glabella, neck, philtrum)</t>
  </si>
  <si>
    <t>widespread mongolian spots</t>
  </si>
  <si>
    <t>Hair anomalies</t>
  </si>
  <si>
    <t>no hair during the first year of life</t>
  </si>
  <si>
    <t>high frontal hairline</t>
  </si>
  <si>
    <t>thick hair, low hairline</t>
  </si>
  <si>
    <t>curly hair</t>
  </si>
  <si>
    <t>thick hair bulbs</t>
  </si>
  <si>
    <t>Feeding difficulties</t>
  </si>
  <si>
    <t>+ (problems sucking and swallowing)</t>
  </si>
  <si>
    <t>+ (at birth)</t>
  </si>
  <si>
    <t>+ (dysphagia)</t>
  </si>
  <si>
    <t>Chronic constipation</t>
  </si>
  <si>
    <t>other</t>
  </si>
  <si>
    <t>diarrhea, consistently unformed stools since birth</t>
  </si>
  <si>
    <t>drooling</t>
  </si>
  <si>
    <t>umbilical hernia</t>
  </si>
  <si>
    <t>Valve anomalies</t>
  </si>
  <si>
    <t>mild pulmonary valve stenosis</t>
  </si>
  <si>
    <t>bicuspid aortic valve</t>
  </si>
  <si>
    <t>mitral regurgitation</t>
  </si>
  <si>
    <t>dysplastic aortic valve</t>
  </si>
  <si>
    <t>ASD (ostium secundum)</t>
  </si>
  <si>
    <t>patent foramen ovale</t>
  </si>
  <si>
    <t>Ventricular anomalies</t>
  </si>
  <si>
    <t xml:space="preserve">mild muscle VSD  </t>
  </si>
  <si>
    <t>dilated cardiomyopathy</t>
  </si>
  <si>
    <t>Aortic anomalies</t>
  </si>
  <si>
    <t>no</t>
  </si>
  <si>
    <t>pulmonary artery stenosis</t>
  </si>
  <si>
    <t>+ (unspecified congenital cardiovascular defect)</t>
  </si>
  <si>
    <t>remnant of patent ductus arteriosus</t>
  </si>
  <si>
    <t>hypertension</t>
  </si>
  <si>
    <t>Brain anomalies</t>
  </si>
  <si>
    <t xml:space="preserve"> supratentorial ventricular system enlargement</t>
  </si>
  <si>
    <t>episodic nocturnal enuresis</t>
  </si>
  <si>
    <t>bacterial pulmonary infection</t>
  </si>
  <si>
    <t>recurrent respiratory infections during infancy</t>
  </si>
  <si>
    <t>Age at last examination</t>
  </si>
  <si>
    <t>C-section due to premature rupture of membranes and placental abruption</t>
  </si>
  <si>
    <t>C-section  for previous C-section birth</t>
  </si>
  <si>
    <t>C-section due to gestational diabetes (controlled by diet)</t>
  </si>
  <si>
    <t>ultrasound anomalies during pregnancy: hyperechogenicity of the heart pillars, right pyelactasis, retrognahia; C-section due to frontal presentation</t>
  </si>
  <si>
    <t>polyhydramnios and hydrops (also SARS-COV2 infection during pregnancy)</t>
  </si>
  <si>
    <t>prenatal diagnosis of hydronephrosis and ventriculomegaly; C-section due to maternal gestosis</t>
  </si>
  <si>
    <t>Percentage</t>
  </si>
  <si>
    <t>Presence and frequency of features:</t>
  </si>
  <si>
    <r>
      <rPr>
        <b/>
        <i/>
        <sz val="10"/>
        <rFont val="Aptos Narrow"/>
        <family val="2"/>
        <scheme val="minor"/>
      </rPr>
      <t>CDK13</t>
    </r>
    <r>
      <rPr>
        <b/>
        <sz val="10"/>
        <rFont val="Aptos Narrow"/>
        <family val="2"/>
        <scheme val="minor"/>
      </rPr>
      <t xml:space="preserve"> variant (NM_003718.5)</t>
    </r>
  </si>
  <si>
    <t>Protein change (NP_003709.3)</t>
  </si>
  <si>
    <t>Age of first words (m=months, y=years)</t>
  </si>
  <si>
    <t>reported as good</t>
  </si>
  <si>
    <t>reported as delayed</t>
  </si>
  <si>
    <t>reported as normal</t>
  </si>
  <si>
    <t>5 (PS2,PM1,PM2,PM5,PP3)</t>
  </si>
  <si>
    <t>4 (PS2,PM1,PM2,PP3)</t>
  </si>
  <si>
    <t>this report</t>
  </si>
  <si>
    <t>Morison 2023</t>
  </si>
  <si>
    <t>Bostwick 2017</t>
  </si>
  <si>
    <t>Uehara 2017</t>
  </si>
  <si>
    <t>Van den Akker 2018</t>
  </si>
  <si>
    <t>Yakubov 2019</t>
  </si>
  <si>
    <t>Hildebrand 2020</t>
  </si>
  <si>
    <t>Marwaha 2021</t>
  </si>
  <si>
    <t>Rouxel 2022</t>
  </si>
  <si>
    <t>Timberlake 2023</t>
  </si>
  <si>
    <t>Total</t>
  </si>
  <si>
    <t>2</t>
  </si>
  <si>
    <t>17</t>
  </si>
  <si>
    <t>1</t>
  </si>
  <si>
    <t>4</t>
  </si>
  <si>
    <t>Sex</t>
  </si>
  <si>
    <t>5M/4F</t>
  </si>
  <si>
    <t>2M/1F</t>
  </si>
  <si>
    <t>2M/14F</t>
  </si>
  <si>
    <t>6M/9F</t>
  </si>
  <si>
    <t>1F</t>
  </si>
  <si>
    <t>1M/1F</t>
  </si>
  <si>
    <t>8M/9F</t>
  </si>
  <si>
    <t>1M</t>
  </si>
  <si>
    <t>18M/15F</t>
  </si>
  <si>
    <t>8-33</t>
  </si>
  <si>
    <t>9</t>
  </si>
  <si>
    <t>0-20</t>
  </si>
  <si>
    <t>Neurological features</t>
  </si>
  <si>
    <t>Global delay/intellectual disability</t>
  </si>
  <si>
    <t>9/9</t>
  </si>
  <si>
    <t>3/3</t>
  </si>
  <si>
    <t>16/16</t>
  </si>
  <si>
    <t>14/15</t>
  </si>
  <si>
    <t>1/1</t>
  </si>
  <si>
    <t>0/1</t>
  </si>
  <si>
    <t>2/2</t>
  </si>
  <si>
    <t>29/31</t>
  </si>
  <si>
    <t>1/4</t>
  </si>
  <si>
    <t>Autism spectrum disorder</t>
  </si>
  <si>
    <t>6/13</t>
  </si>
  <si>
    <t>5/15</t>
  </si>
  <si>
    <t>3/17</t>
  </si>
  <si>
    <t>6/33</t>
  </si>
  <si>
    <t>Attention deficit hyperactivity disorder</t>
  </si>
  <si>
    <t>4/15</t>
  </si>
  <si>
    <t>7/17</t>
  </si>
  <si>
    <t>5/33</t>
  </si>
  <si>
    <t>16/66</t>
  </si>
  <si>
    <t>Axial hypotonia</t>
  </si>
  <si>
    <t>5/13</t>
  </si>
  <si>
    <t>10/12</t>
  </si>
  <si>
    <t>13/17</t>
  </si>
  <si>
    <t>9/33</t>
  </si>
  <si>
    <t>Epilepsy</t>
  </si>
  <si>
    <t>5/16</t>
  </si>
  <si>
    <t>2/15</t>
  </si>
  <si>
    <t>0/2</t>
  </si>
  <si>
    <t>1/17</t>
  </si>
  <si>
    <t>2/33</t>
  </si>
  <si>
    <t>Dysmorphisms</t>
  </si>
  <si>
    <t>Curly hair</t>
  </si>
  <si>
    <t>6/16</t>
  </si>
  <si>
    <t>11/16</t>
  </si>
  <si>
    <t>11/33</t>
  </si>
  <si>
    <t>Deep  set eyes</t>
  </si>
  <si>
    <t>2/16</t>
  </si>
  <si>
    <t>9/17</t>
  </si>
  <si>
    <t>6/8</t>
  </si>
  <si>
    <t>9/16</t>
  </si>
  <si>
    <t>6/15</t>
  </si>
  <si>
    <t>19/33</t>
  </si>
  <si>
    <t>7/8</t>
  </si>
  <si>
    <t>7/16</t>
  </si>
  <si>
    <t>10/17</t>
  </si>
  <si>
    <t>3/16</t>
  </si>
  <si>
    <t>4/17</t>
  </si>
  <si>
    <t>15/42</t>
  </si>
  <si>
    <t>Wide nasal base</t>
  </si>
  <si>
    <t>11/15</t>
  </si>
  <si>
    <t>25/33</t>
  </si>
  <si>
    <t>8/8</t>
  </si>
  <si>
    <t>1/16</t>
  </si>
  <si>
    <t>12/17</t>
  </si>
  <si>
    <t>22/42</t>
  </si>
  <si>
    <t>5/8</t>
  </si>
  <si>
    <t>7/15</t>
  </si>
  <si>
    <t>11/17</t>
  </si>
  <si>
    <t>17/33</t>
  </si>
  <si>
    <t>8/16</t>
  </si>
  <si>
    <t>Blepharophimosis</t>
  </si>
  <si>
    <t>6/17</t>
  </si>
  <si>
    <t>17/49</t>
  </si>
  <si>
    <t>Anomaly of ear morphology</t>
  </si>
  <si>
    <t>2/3</t>
  </si>
  <si>
    <t>14/17</t>
  </si>
  <si>
    <t>Posteriorly rotated ears</t>
  </si>
  <si>
    <t>10/16</t>
  </si>
  <si>
    <t>5th  finger clinodactyly</t>
  </si>
  <si>
    <t>4/8</t>
  </si>
  <si>
    <t>2/9</t>
  </si>
  <si>
    <t>1/3</t>
  </si>
  <si>
    <t>4/16</t>
  </si>
  <si>
    <t>3/13</t>
  </si>
  <si>
    <t>8/33</t>
  </si>
  <si>
    <t>19/82</t>
  </si>
  <si>
    <t>Systemic Features</t>
  </si>
  <si>
    <t>&gt;Ophthalmological</t>
  </si>
  <si>
    <t>Myopia</t>
  </si>
  <si>
    <t>1/15</t>
  </si>
  <si>
    <t>7/53</t>
  </si>
  <si>
    <t>6/9</t>
  </si>
  <si>
    <t>At least 1 ophthalmological anomaly</t>
  </si>
  <si>
    <t>10/15</t>
  </si>
  <si>
    <t>&gt;ENT</t>
  </si>
  <si>
    <t>Arched palate</t>
  </si>
  <si>
    <t>1/12</t>
  </si>
  <si>
    <t>1/6</t>
  </si>
  <si>
    <t>10/69</t>
  </si>
  <si>
    <t>hearing loss</t>
  </si>
  <si>
    <t>1/11</t>
  </si>
  <si>
    <t>1/33</t>
  </si>
  <si>
    <t>9/81</t>
  </si>
  <si>
    <t>&gt;Cardiac</t>
  </si>
  <si>
    <t>Left ventricular hypertrophy</t>
  </si>
  <si>
    <t>0/3</t>
  </si>
  <si>
    <t>0/13</t>
  </si>
  <si>
    <t>0/17</t>
  </si>
  <si>
    <t>0/33</t>
  </si>
  <si>
    <t>Hypertrophic cardiomyopathy</t>
  </si>
  <si>
    <t>Interatrial communication</t>
  </si>
  <si>
    <t>3/9</t>
  </si>
  <si>
    <t>1/13</t>
  </si>
  <si>
    <t>Interventricular communication</t>
  </si>
  <si>
    <t>1/9</t>
  </si>
  <si>
    <t>3/15</t>
  </si>
  <si>
    <t>Tetralogy of Fallot</t>
  </si>
  <si>
    <t>5/17</t>
  </si>
  <si>
    <t>4/33</t>
  </si>
  <si>
    <t>At least 1 cardiac malformation</t>
  </si>
  <si>
    <t>2/13</t>
  </si>
  <si>
    <t>12/33</t>
  </si>
  <si>
    <t>&gt;Gastrointestinal</t>
  </si>
  <si>
    <t>15/16</t>
  </si>
  <si>
    <t>29/33</t>
  </si>
  <si>
    <t>4/13</t>
  </si>
  <si>
    <t>11/63</t>
  </si>
  <si>
    <t>Constipation</t>
  </si>
  <si>
    <t>21/72</t>
  </si>
  <si>
    <t>&gt;Musculoskeletal</t>
  </si>
  <si>
    <t>1/14</t>
  </si>
  <si>
    <t>2/17</t>
  </si>
  <si>
    <t>5/68</t>
  </si>
  <si>
    <t>6/10</t>
  </si>
  <si>
    <t>Sacrum anomalies</t>
  </si>
  <si>
    <t>3/14</t>
  </si>
  <si>
    <t>3/33</t>
  </si>
  <si>
    <t>3/4</t>
  </si>
  <si>
    <t>16/78</t>
  </si>
  <si>
    <t>Craniosynostosis</t>
  </si>
  <si>
    <t>4/4</t>
  </si>
  <si>
    <t>&gt;Endocrine</t>
  </si>
  <si>
    <t>0/16</t>
  </si>
  <si>
    <t>2/37</t>
  </si>
  <si>
    <t>&gt;Immunological</t>
  </si>
  <si>
    <t>Recurrent infections</t>
  </si>
  <si>
    <t>5/9</t>
  </si>
  <si>
    <t>14/33</t>
  </si>
  <si>
    <t>25/61</t>
  </si>
  <si>
    <t>&gt;Renal/urogenital</t>
  </si>
  <si>
    <t>At least 1 renal/urogenital anomaly</t>
  </si>
  <si>
    <t>2/4</t>
  </si>
  <si>
    <t>5/18</t>
  </si>
  <si>
    <t>14/31</t>
  </si>
  <si>
    <t>&gt;MRI Findings</t>
  </si>
  <si>
    <t>MRI brain findings</t>
  </si>
  <si>
    <t>5/11</t>
  </si>
  <si>
    <t>3/7</t>
  </si>
  <si>
    <t>8/14</t>
  </si>
  <si>
    <t>11/28</t>
  </si>
  <si>
    <t>0.5-38</t>
  </si>
  <si>
    <t>3.5-16.75</t>
  </si>
  <si>
    <t>3.5-7</t>
  </si>
  <si>
    <t>3.3-54</t>
  </si>
  <si>
    <t>5.4-17</t>
  </si>
  <si>
    <t>Cui X 2022</t>
  </si>
  <si>
    <t xml:space="preserve">Cui D 2022 </t>
  </si>
  <si>
    <r>
      <t>1</t>
    </r>
    <r>
      <rPr>
        <b/>
        <vertAlign val="superscript"/>
        <sz val="10"/>
        <rFont val="Aptos Narrow"/>
        <family val="2"/>
        <scheme val="minor"/>
      </rPr>
      <t>A</t>
    </r>
  </si>
  <si>
    <r>
      <t>2</t>
    </r>
    <r>
      <rPr>
        <b/>
        <vertAlign val="superscript"/>
        <sz val="10"/>
        <rFont val="Aptos Narrow"/>
        <family val="2"/>
        <scheme val="minor"/>
      </rPr>
      <t>A</t>
    </r>
  </si>
  <si>
    <t>Participant ID</t>
  </si>
  <si>
    <r>
      <t>13</t>
    </r>
    <r>
      <rPr>
        <b/>
        <vertAlign val="superscript"/>
        <sz val="10"/>
        <rFont val="Aptos Narrow"/>
        <family val="2"/>
        <scheme val="minor"/>
      </rPr>
      <t>B</t>
    </r>
  </si>
  <si>
    <r>
      <t>14</t>
    </r>
    <r>
      <rPr>
        <b/>
        <vertAlign val="superscript"/>
        <sz val="10"/>
        <rFont val="Aptos Narrow"/>
        <family val="2"/>
        <scheme val="minor"/>
      </rPr>
      <t>B</t>
    </r>
  </si>
  <si>
    <r>
      <t>Total</t>
    </r>
    <r>
      <rPr>
        <b/>
        <vertAlign val="superscript"/>
        <sz val="10"/>
        <rFont val="Aptos Narrow"/>
        <family val="2"/>
        <scheme val="minor"/>
      </rPr>
      <t>C</t>
    </r>
  </si>
  <si>
    <t>Sifrim 2016, Hamilton 2018</t>
  </si>
  <si>
    <t>WGS: normal</t>
  </si>
  <si>
    <r>
      <t xml:space="preserve">Karyotype 46,XY; FISH for 22q11.2 and subtelomeric regions: normal; </t>
    </r>
    <r>
      <rPr>
        <i/>
        <sz val="10"/>
        <rFont val="Aptos Narrow"/>
        <family val="2"/>
        <scheme val="minor"/>
      </rPr>
      <t>MECP2</t>
    </r>
    <r>
      <rPr>
        <sz val="10"/>
        <rFont val="Aptos Narrow"/>
        <family val="2"/>
        <scheme val="minor"/>
      </rPr>
      <t xml:space="preserve">, </t>
    </r>
    <r>
      <rPr>
        <i/>
        <sz val="10"/>
        <rFont val="Aptos Narrow"/>
        <family val="2"/>
        <scheme val="minor"/>
      </rPr>
      <t>FMR1</t>
    </r>
    <r>
      <rPr>
        <sz val="10"/>
        <rFont val="Aptos Narrow"/>
        <family val="2"/>
        <scheme val="minor"/>
      </rPr>
      <t xml:space="preserve">, </t>
    </r>
    <r>
      <rPr>
        <i/>
        <sz val="10"/>
        <rFont val="Aptos Narrow"/>
        <family val="2"/>
        <scheme val="minor"/>
      </rPr>
      <t>AFF2</t>
    </r>
    <r>
      <rPr>
        <sz val="10"/>
        <rFont val="Aptos Narrow"/>
        <family val="2"/>
        <scheme val="minor"/>
      </rPr>
      <t xml:space="preserve">, </t>
    </r>
    <r>
      <rPr>
        <i/>
        <sz val="10"/>
        <rFont val="Aptos Narrow"/>
        <family val="2"/>
        <scheme val="minor"/>
      </rPr>
      <t xml:space="preserve">MED12 </t>
    </r>
    <r>
      <rPr>
        <sz val="10"/>
        <rFont val="Aptos Narrow"/>
        <family val="2"/>
        <scheme val="minor"/>
      </rPr>
      <t>testing</t>
    </r>
    <r>
      <rPr>
        <i/>
        <sz val="10"/>
        <rFont val="Aptos Narrow"/>
        <family val="2"/>
        <scheme val="minor"/>
      </rPr>
      <t xml:space="preserve">: </t>
    </r>
    <r>
      <rPr>
        <sz val="10"/>
        <rFont val="Aptos Narrow"/>
        <family val="2"/>
        <scheme val="minor"/>
      </rPr>
      <t>no alterations</t>
    </r>
  </si>
  <si>
    <t>CMA: normal</t>
  </si>
  <si>
    <r>
      <t xml:space="preserve">Karyotype 46,XY; CMA, </t>
    </r>
    <r>
      <rPr>
        <i/>
        <sz val="10"/>
        <rFont val="Aptos Narrow"/>
        <family val="2"/>
        <scheme val="minor"/>
      </rPr>
      <t>FMR1</t>
    </r>
    <r>
      <rPr>
        <sz val="10"/>
        <rFont val="Aptos Narrow"/>
        <family val="2"/>
        <scheme val="minor"/>
      </rPr>
      <t xml:space="preserve"> testing: normal; </t>
    </r>
    <r>
      <rPr>
        <i/>
        <sz val="10"/>
        <rFont val="Aptos Narrow"/>
        <family val="2"/>
        <scheme val="minor"/>
      </rPr>
      <t>ZEB2</t>
    </r>
    <r>
      <rPr>
        <sz val="10"/>
        <rFont val="Aptos Narrow"/>
        <family val="2"/>
        <scheme val="minor"/>
      </rPr>
      <t xml:space="preserve"> gene testing: no variants</t>
    </r>
  </si>
  <si>
    <r>
      <t xml:space="preserve">Karyotype 46,XX; FISH for loci 4p16.3, 22q11.2 and for subtelomeric rearrangements, CMA,  </t>
    </r>
    <r>
      <rPr>
        <i/>
        <sz val="10"/>
        <rFont val="Aptos Narrow"/>
        <family val="2"/>
        <scheme val="minor"/>
      </rPr>
      <t>FMR1</t>
    </r>
    <r>
      <rPr>
        <sz val="10"/>
        <rFont val="Aptos Narrow"/>
        <family val="2"/>
        <scheme val="minor"/>
      </rPr>
      <t xml:space="preserve"> testing: normal; NGS for</t>
    </r>
    <r>
      <rPr>
        <i/>
        <sz val="10"/>
        <rFont val="Aptos Narrow"/>
        <family val="2"/>
        <scheme val="minor"/>
      </rPr>
      <t xml:space="preserve"> KMT2D, KDM6A, EP300, CREBBP, ARID1B, , SMARCA4, SMARCB1, ARID1A, SMARCE1, SOX11, SMARCA2, COLEC11, MASP1</t>
    </r>
    <r>
      <rPr>
        <sz val="10"/>
        <rFont val="Aptos Narrow"/>
        <family val="2"/>
        <scheme val="minor"/>
      </rPr>
      <t>: no variants</t>
    </r>
  </si>
  <si>
    <r>
      <t xml:space="preserve">Karyotype 46,XX; CMA, FISH for subtelomeric regions: normal; </t>
    </r>
    <r>
      <rPr>
        <i/>
        <sz val="10"/>
        <rFont val="Aptos Narrow"/>
        <family val="2"/>
        <scheme val="minor"/>
      </rPr>
      <t>FGFR2</t>
    </r>
    <r>
      <rPr>
        <sz val="10"/>
        <rFont val="Aptos Narrow"/>
        <family val="2"/>
        <scheme val="minor"/>
      </rPr>
      <t xml:space="preserve"> (exon IIIa) sequencing: no variants</t>
    </r>
  </si>
  <si>
    <t>SNP-array: normal</t>
  </si>
  <si>
    <r>
      <rPr>
        <i/>
        <sz val="10"/>
        <rFont val="Aptos Narrow"/>
        <family val="2"/>
        <scheme val="minor"/>
      </rPr>
      <t>FMR1</t>
    </r>
    <r>
      <rPr>
        <sz val="10"/>
        <rFont val="Aptos Narrow"/>
        <family val="2"/>
        <scheme val="minor"/>
      </rPr>
      <t xml:space="preserve"> testing: normal; NGS analyses for neurodevelopmental disorders:  no variants</t>
    </r>
  </si>
  <si>
    <r>
      <t xml:space="preserve">Karyotype: 46,XX; CMA: normal; </t>
    </r>
    <r>
      <rPr>
        <i/>
        <sz val="10"/>
        <rFont val="Aptos Narrow"/>
        <family val="2"/>
        <scheme val="minor"/>
      </rPr>
      <t>CREBBP</t>
    </r>
    <r>
      <rPr>
        <sz val="10"/>
        <rFont val="Aptos Narrow"/>
        <family val="2"/>
        <scheme val="minor"/>
      </rPr>
      <t xml:space="preserve">, </t>
    </r>
    <r>
      <rPr>
        <i/>
        <sz val="10"/>
        <rFont val="Aptos Narrow"/>
        <family val="2"/>
        <scheme val="minor"/>
      </rPr>
      <t>EP300</t>
    </r>
    <r>
      <rPr>
        <sz val="10"/>
        <rFont val="Aptos Narrow"/>
        <family val="2"/>
        <scheme val="minor"/>
      </rPr>
      <t xml:space="preserve"> Sanger sequencing,  Clincal exome sequencing: no variants</t>
    </r>
  </si>
  <si>
    <r>
      <t xml:space="preserve">Karyotype 46,XY; CMA, FISH for Smith-Magenis, </t>
    </r>
    <r>
      <rPr>
        <i/>
        <sz val="10"/>
        <rFont val="Aptos Narrow"/>
        <family val="2"/>
        <scheme val="minor"/>
      </rPr>
      <t>CHD7</t>
    </r>
    <r>
      <rPr>
        <sz val="10"/>
        <rFont val="Aptos Narrow"/>
        <family val="2"/>
        <scheme val="minor"/>
      </rPr>
      <t xml:space="preserve"> testing: normal</t>
    </r>
  </si>
  <si>
    <r>
      <t xml:space="preserve">CMA: normal; </t>
    </r>
    <r>
      <rPr>
        <i/>
        <sz val="10"/>
        <rFont val="Aptos Narrow"/>
        <family val="2"/>
        <scheme val="minor"/>
      </rPr>
      <t xml:space="preserve">TCOF1, ASXL2 MID1, RASA1 </t>
    </r>
    <r>
      <rPr>
        <sz val="10"/>
        <rFont val="Aptos Narrow"/>
        <family val="2"/>
        <scheme val="minor"/>
      </rPr>
      <t>sequencing: no variants</t>
    </r>
  </si>
  <si>
    <r>
      <t xml:space="preserve">Karyotype 46,XX; CMA: normal; </t>
    </r>
    <r>
      <rPr>
        <i/>
        <sz val="10"/>
        <rFont val="Aptos Narrow"/>
        <family val="2"/>
        <scheme val="minor"/>
      </rPr>
      <t>LZTR1</t>
    </r>
    <r>
      <rPr>
        <sz val="10"/>
        <rFont val="Aptos Narrow"/>
        <family val="2"/>
        <scheme val="minor"/>
      </rPr>
      <t xml:space="preserve"> gene testing: heterozygous variant c.1852G&gt;A p.(Glu618Lys),  maternally inherited</t>
    </r>
  </si>
  <si>
    <r>
      <t xml:space="preserve">Karyotype 46,XY; CMA, FISH for subtelomeric rearrangements: normal; </t>
    </r>
    <r>
      <rPr>
        <i/>
        <sz val="10"/>
        <rFont val="Aptos Narrow"/>
        <family val="2"/>
        <scheme val="minor"/>
      </rPr>
      <t>KANSL1, SALL4</t>
    </r>
    <r>
      <rPr>
        <sz val="10"/>
        <rFont val="Aptos Narrow"/>
        <family val="2"/>
        <scheme val="minor"/>
      </rPr>
      <t xml:space="preserve"> Sanger sequencing: no variants</t>
    </r>
  </si>
  <si>
    <t xml:space="preserve">Karyotype 46,XY; CMA, FISH for telomeres and locus 22q11.2: normal; NGS panel for RASopathies: negative </t>
  </si>
  <si>
    <t>1500 g</t>
  </si>
  <si>
    <t>van den Akker (2018) Clin Genet 93, 1000</t>
  </si>
  <si>
    <t>Trinh (2019) J Neurodev Disord 11</t>
  </si>
  <si>
    <t>Sifrim (2016) Nat Genet 48, 1060</t>
  </si>
  <si>
    <r>
      <rPr>
        <i/>
        <sz val="10"/>
        <rFont val="Aptos Narrow"/>
        <family val="2"/>
        <scheme val="minor"/>
      </rPr>
      <t>this report</t>
    </r>
    <r>
      <rPr>
        <vertAlign val="superscript"/>
        <sz val="10"/>
        <rFont val="Aptos Narrow"/>
        <family val="2"/>
        <scheme val="minor"/>
      </rPr>
      <t>E</t>
    </r>
  </si>
  <si>
    <r>
      <t>4 (PVS1,PM2)</t>
    </r>
    <r>
      <rPr>
        <vertAlign val="superscript"/>
        <sz val="10"/>
        <rFont val="Aptos Narrow"/>
        <family val="2"/>
        <scheme val="minor"/>
      </rPr>
      <t>D</t>
    </r>
  </si>
  <si>
    <t xml:space="preserve">	Fu (2022) Nat Genet 54, 1320</t>
  </si>
  <si>
    <t xml:space="preserve">	Rouxel (2022) Genet Med 24, 1096</t>
  </si>
  <si>
    <t>Morison (2023) Eur J Hum Genet 31, 793</t>
  </si>
  <si>
    <t>CI185991</t>
  </si>
  <si>
    <t xml:space="preserve"> -</t>
  </si>
  <si>
    <t>CM198499</t>
  </si>
  <si>
    <t>CM198502</t>
  </si>
  <si>
    <t>CM1610453</t>
  </si>
  <si>
    <t>CM2229049</t>
  </si>
  <si>
    <t>CM1610451</t>
  </si>
  <si>
    <t>CM2211978</t>
  </si>
  <si>
    <t>CS1713193</t>
  </si>
  <si>
    <t>CM2323998</t>
  </si>
  <si>
    <t>Methylation analysis for Prader-Willi: normal</t>
  </si>
  <si>
    <t>c.1860_1863del</t>
  </si>
  <si>
    <t>pregnancy: unremarkable; delivery: complicated by maternal fever, meconium staining, concern for chorioamnionitis (treated with antibiotics for 2 days until normal blood cultures and discharged, no intensive care)</t>
  </si>
  <si>
    <t>IUGR from 20 weeks of gestation; C-section at 34 weeks for pathological cardiotocography</t>
  </si>
  <si>
    <t>grade 2 intraventricular haemorrhage, requiring ventriculoperitoneal shunt insertion</t>
  </si>
  <si>
    <t>mild respiratory distress syndrome, apnea of prematurity, mild bronchopulmonary dysplasia</t>
  </si>
  <si>
    <t>cardiac murmur; at 2 days of life, increased indices of inflammation and mild metabolic acidosis (suspected infection)</t>
  </si>
  <si>
    <t>congenital heart disease (pulmonary valvuloplasty at 15th day of life)</t>
  </si>
  <si>
    <t>respiratory distress and hypotonia requiring mechanical ventilation and nasogastric tube feeding; multiple  angiomas on face and chest; right cryptorchidism; inguinal hernia</t>
  </si>
  <si>
    <t>hydrops, bilateral hydrothorax, placenta positive for SARS-COV2, left pyelectasis, patent ductus arteriosus, patent foramen ovale</t>
  </si>
  <si>
    <t>hypotonia, jaundice, respiratory problems (admitted to neonatal intensive care unit)</t>
  </si>
  <si>
    <t xml:space="preserve">neonatal distress followed by cerebral palsy and spastic tetraparesis </t>
  </si>
  <si>
    <t>5y (only 3 words at 9y)</t>
  </si>
  <si>
    <t>borderline (Wechsler IV preschool and primary scale at age 2y 8m: total IQ 81,  working memory 84, visual spatial 89, verbal comprehension 82)</t>
  </si>
  <si>
    <t>Intellectual disability</t>
  </si>
  <si>
    <t>Developmental delay</t>
  </si>
  <si>
    <t>severe (Vineland II Adaptive Behavior Composite score = 42, &lt; 1 p)</t>
  </si>
  <si>
    <t>moderate (Brunet Lézine scale at 4y: development quotient 67)</t>
  </si>
  <si>
    <t>moderate (Wechsler IV children scale: total IQ = 52)</t>
  </si>
  <si>
    <t>mild to moderate (non verbal Wechsler IV scale at 7y: total IQ = 54)</t>
  </si>
  <si>
    <t>moderate (Griffiths Mental Development Scale at 6y: overall general quotient &lt; 50)</t>
  </si>
  <si>
    <t>+ (diagnosis at 30m)</t>
  </si>
  <si>
    <t>Behavioral features and other behavioral/psychiatric disturbances</t>
  </si>
  <si>
    <t>sensory challenges (unsettled by loud sounds)</t>
  </si>
  <si>
    <t>prominent nasal bridge, broad low hanging columella</t>
  </si>
  <si>
    <t>small teeth, enamel abnormalities</t>
  </si>
  <si>
    <t>Skeletal x-rays available</t>
  </si>
  <si>
    <t>Skull anomalies / Craniosynostosis</t>
  </si>
  <si>
    <t>Arm anomalies</t>
  </si>
  <si>
    <t>Delayed skeletal maturation</t>
  </si>
  <si>
    <t>Vertebral anomalies (number, morphology)</t>
  </si>
  <si>
    <t>Prominent finger pads</t>
  </si>
  <si>
    <t>small, flat, bilateral sandal gap</t>
  </si>
  <si>
    <t>overlapping toes</t>
  </si>
  <si>
    <t>recurring granulomas between toes of left foot, very thin toenails, overlapping toes, broad valgus hallux</t>
  </si>
  <si>
    <t>flat, broad hallux</t>
  </si>
  <si>
    <t>proximally implanted 4th toes bilaterally</t>
  </si>
  <si>
    <t>ASD type II, left/right shunt</t>
  </si>
  <si>
    <t>ectasia, ASD (spontaneous closure)</t>
  </si>
  <si>
    <t>aneurysm of the atrial septum, patent foramen ovale</t>
  </si>
  <si>
    <t>Atrial anomalies</t>
  </si>
  <si>
    <t>Pulmonary artery anomalies</t>
  </si>
  <si>
    <t>1 episode of incomplete cardiac branch block</t>
  </si>
  <si>
    <t>MRI available</t>
  </si>
  <si>
    <t>insuline resistance</t>
  </si>
  <si>
    <t>alkaline phosphatase 500-600 IU/L</t>
  </si>
  <si>
    <t>weight 90th p for height 50th p</t>
  </si>
  <si>
    <t>- (insuline resistance)</t>
  </si>
  <si>
    <t>Eye anomalies</t>
  </si>
  <si>
    <t>Hearing anomalies</t>
  </si>
  <si>
    <t>Skin anomalies</t>
  </si>
  <si>
    <t>Genetic testing</t>
  </si>
  <si>
    <t>Prenatal/perinatal history</t>
  </si>
  <si>
    <t>Development</t>
  </si>
  <si>
    <t>Growth</t>
  </si>
  <si>
    <t>Craniofacial features</t>
  </si>
  <si>
    <t>Oral anomalies</t>
  </si>
  <si>
    <t>Endocrine anomalies</t>
  </si>
  <si>
    <t>Gastrointestinal problems</t>
  </si>
  <si>
    <t>Cardiac defects</t>
  </si>
  <si>
    <t>Central nervous system anomalies</t>
  </si>
  <si>
    <t>Spinal anomalies</t>
  </si>
  <si>
    <t>+ (mild, conductive)</t>
  </si>
  <si>
    <t>+ (unilateral sensorineural)</t>
  </si>
  <si>
    <t>+ (congenital bilateral mixed hearing loss, moderate)</t>
  </si>
  <si>
    <t>bilateral otospongiosis; hypoplasia of internal auditive canals and cochlear nerves</t>
  </si>
  <si>
    <t>+ (nasogastric tube at birth due to prematurity and hypotonia)</t>
  </si>
  <si>
    <t>+ (low appetite in neonatal period, spontaneous resolution)</t>
  </si>
  <si>
    <t>severe intestinal meteorism, gastric and intestinal dilatation, multiseptate serpiginous gallbladder</t>
  </si>
  <si>
    <t xml:space="preserve">Legend: m, months; y, years; n.r., not reported; n.a., not applicable; WGS/WES, whole genome/exome sequencing; NGS, next generation sequencing; CMA, chromosome microarray; FISH, fluorescence in-situ hybridization; SNP, single nucleotide polymorphism; C-section, cesarean section; IUGR, intrauterine growth retardation; p, percentile; ASD, atrial septal defect; VSD, ventricular septal defect; MRI, magnetic resonance imaging; CC, corpus callosum; </t>
  </si>
  <si>
    <t>partial agenesis of CC (only a portion of the genu and anterior body present); lipoma along the superior and posterior margins of the CC</t>
  </si>
  <si>
    <t xml:space="preserve">several nonspecific findings: dysmorphic lateral ventricles (slightly abnormal distribution of white matter volume?), relative thinning of CC genu compared to splenium suggesting slightly depressed anterior white matter volume; mild central tegmental tract T2 prolongation; incomplete hippocampal inversion bilaterally </t>
  </si>
  <si>
    <t>wide area of polymicrogyria located in the anterior regions of the right hemisphere, dysmorphic CC</t>
  </si>
  <si>
    <t>thin CC, reduced brainstem, wide and dysmorphic ventricles</t>
  </si>
  <si>
    <t>brain, ventricular and cerebellar asymmetry (right &gt; left); Chiari 1 malformation</t>
  </si>
  <si>
    <t>IV ventricle enlargement, CC anomaly</t>
  </si>
  <si>
    <t>short CC</t>
  </si>
  <si>
    <t>thin CC, ventriculomegaly</t>
  </si>
  <si>
    <t>dorsal lumbar syringomyelia</t>
  </si>
  <si>
    <t>Short stature / Height at lower limit of normal</t>
  </si>
  <si>
    <t>moderate pulmonary valve stenosis at birth; current mild residual pulmonary stenoinsufficiency in good hemodynamic compensation</t>
  </si>
  <si>
    <t>wide right ventricle (non hypertrophic, normal contractility)</t>
  </si>
  <si>
    <t>moderate (at 2y: able to walk if supported, pronounce 4 or 5 words)</t>
  </si>
  <si>
    <t>self injurious behavior (head banging), sleep disturbance, chronic sleep walking</t>
  </si>
  <si>
    <t>4M/2F</t>
  </si>
  <si>
    <t>6/6</t>
  </si>
  <si>
    <t>3/6</t>
  </si>
  <si>
    <t>Joint anomalies</t>
  </si>
  <si>
    <t>Gastrointestinal reflux</t>
  </si>
  <si>
    <t>Hemangioma</t>
  </si>
  <si>
    <t>31/73</t>
  </si>
  <si>
    <t>29/70</t>
  </si>
  <si>
    <t>55/108</t>
  </si>
  <si>
    <t>11/74</t>
  </si>
  <si>
    <t>Number of individuals</t>
  </si>
  <si>
    <t>50th p</t>
  </si>
  <si>
    <t>10th p</t>
  </si>
  <si>
    <t>20 kg (12th p, -1,18 SD)</t>
  </si>
  <si>
    <t>75-90th p</t>
  </si>
  <si>
    <t>39.9 kg (90th p)</t>
  </si>
  <si>
    <t>58 kg (25th p)</t>
  </si>
  <si>
    <t>37 kg (50-75th p)</t>
  </si>
  <si>
    <t>25th p</t>
  </si>
  <si>
    <t>4655 g (37th p)</t>
  </si>
  <si>
    <t>168 cm (77th p)</t>
  </si>
  <si>
    <t>53th p</t>
  </si>
  <si>
    <t>50th-75th p</t>
  </si>
  <si>
    <t>107 cm (4th p)</t>
  </si>
  <si>
    <t>167 cm (&lt;75th p)</t>
  </si>
  <si>
    <t>103 cm (50-75th p)</t>
  </si>
  <si>
    <t>4th p</t>
  </si>
  <si>
    <t>116.5 cm (16th p, -0,98 SD)</t>
  </si>
  <si>
    <t>&gt;25th p</t>
  </si>
  <si>
    <t>134.5 cm (50th p)</t>
  </si>
  <si>
    <t>123 cm (60th p )</t>
  </si>
  <si>
    <t>157 cm (25th p)</t>
  </si>
  <si>
    <t>132.1 cm (50-75th p)</t>
  </si>
  <si>
    <t>55 cm (25th p)</t>
  </si>
  <si>
    <t>95th  p</t>
  </si>
  <si>
    <t>25th 50th  p</t>
  </si>
  <si>
    <t>55 cm (25-50th  p)</t>
  </si>
  <si>
    <t>98th  p</t>
  </si>
  <si>
    <t>53 cm (50th  p)</t>
  </si>
  <si>
    <t>90th  p</t>
  </si>
  <si>
    <t>56.3 cm (&gt;97th p, +2,93 SD)</t>
  </si>
  <si>
    <t>75th -90th  p</t>
  </si>
  <si>
    <t>56cm (98th  p)</t>
  </si>
  <si>
    <t>52 cm ( 49th  p)</t>
  </si>
  <si>
    <t>52.5 cm (50th  p)</t>
  </si>
  <si>
    <t>53.5 cm (50-98th  p)</t>
  </si>
  <si>
    <t>n.r. (50th  p on 2 previous evaluations)</t>
  </si>
  <si>
    <t>38.5 cm (46th  p)</t>
  </si>
  <si>
    <t>61 cm  (&gt;99th  p, +4.6 SD)</t>
  </si>
  <si>
    <t>54.5 cm (57th  p)</t>
  </si>
  <si>
    <t>3200 g (75th  p)</t>
  </si>
  <si>
    <t>2410 g (34th  p)</t>
  </si>
  <si>
    <t>2920 g (15th  p, AGA)</t>
  </si>
  <si>
    <t>2395 g (45th  p)</t>
  </si>
  <si>
    <t>51 cm (50th  p)</t>
  </si>
  <si>
    <t>47 cm (7th  p)</t>
  </si>
  <si>
    <t>43 cm (6th  p)</t>
  </si>
  <si>
    <t>41 cm (7th  p, -1,51 SD)</t>
  </si>
  <si>
    <t>44.5 cm (50th -75th  p)</t>
  </si>
  <si>
    <t>35.5 cm (50th  p)</t>
  </si>
  <si>
    <t xml:space="preserve">32 cm (28th p). </t>
  </si>
  <si>
    <t>33 cm (16th  p)</t>
  </si>
  <si>
    <t>33 cm (61th  p)</t>
  </si>
  <si>
    <t>29 cm (5th  p, -1,6 SD)</t>
  </si>
  <si>
    <t>32.5 cm (90th -95th  p)</t>
  </si>
  <si>
    <t>47 cm (51st p)</t>
  </si>
  <si>
    <t>2170 g (21st  p)</t>
  </si>
  <si>
    <t>41 cm (1st  p)</t>
  </si>
  <si>
    <t>33 cm (61st p)</t>
  </si>
  <si>
    <t>1230 gr (&lt;3rd  p, -2,37 SD)</t>
  </si>
  <si>
    <t>135.6 cm (95th p)</t>
  </si>
  <si>
    <t>13.5 kg (&gt;3rd p)</t>
  </si>
  <si>
    <t>&lt;3rd  p</t>
  </si>
  <si>
    <t>12.4 kg (&lt;3rd p)</t>
  </si>
  <si>
    <t>48 cm (3rd-10th  p)</t>
  </si>
  <si>
    <t>37 kg (3rd p)</t>
  </si>
  <si>
    <t>147 cm (3rd p)</t>
  </si>
  <si>
    <t>1st p</t>
  </si>
  <si>
    <t>3rd p</t>
  </si>
  <si>
    <t>49.5 cm (3rd  p, -1,88 SD)</t>
  </si>
  <si>
    <t>7 kg (&lt;1st p, -3,23 SD)</t>
  </si>
  <si>
    <t>71.4 cm (&lt;1st p, -2,77 SD)</t>
  </si>
  <si>
    <t>44.1 cm (&lt;1st p, -3,22 SD)</t>
  </si>
  <si>
    <t>&gt;3rd p</t>
  </si>
  <si>
    <t>132.5 cm (50-75th p, +0.49 SD)</t>
  </si>
  <si>
    <t>27 kg (83rd p )</t>
  </si>
  <si>
    <t>53 cm (1st  p)</t>
  </si>
  <si>
    <t>54 kg (31st p)</t>
  </si>
  <si>
    <t>HGMD accession number</t>
  </si>
  <si>
    <t>capillar angioma (cervical region)</t>
  </si>
  <si>
    <t>deep palmar creases</t>
  </si>
  <si>
    <t>bilateral inguinal hernia at birth, shawl scrotum</t>
  </si>
  <si>
    <t>- (mild scoliotic attitude but with Xray cobb angle 2,8°)</t>
  </si>
  <si>
    <t>Autism or autistic features</t>
  </si>
  <si>
    <t>Wojciechowska 2024</t>
  </si>
  <si>
    <t>110</t>
  </si>
  <si>
    <t>100/107</t>
  </si>
  <si>
    <t>35/83</t>
  </si>
  <si>
    <t>72/103</t>
  </si>
  <si>
    <t>45/92</t>
  </si>
  <si>
    <t>26/57</t>
  </si>
  <si>
    <t>28/91</t>
  </si>
  <si>
    <t>67/95</t>
  </si>
  <si>
    <t>15/80</t>
  </si>
  <si>
    <t>30/66</t>
  </si>
  <si>
    <t>31/75</t>
  </si>
  <si>
    <t>24/88</t>
  </si>
  <si>
    <t>11/93</t>
  </si>
  <si>
    <t>15/15</t>
  </si>
  <si>
    <t>Hemangioma/Nevus flammeus</t>
  </si>
  <si>
    <t>Behavioral anomalies</t>
  </si>
  <si>
    <t>49/80</t>
  </si>
  <si>
    <t>58/94</t>
  </si>
  <si>
    <t>14/21</t>
  </si>
  <si>
    <t>45/80</t>
  </si>
  <si>
    <t>no aggressivity, calm, smily,  sleep disturbance until 13y (treated with melatonin), some facial grimaces when tired, some stereotypies and limited interests but no social difficulties, hyperphagia</t>
  </si>
  <si>
    <t xml:space="preserve"> focal seizures with secondary generalization (febrile onset at age 1y), multiple episodes until age 18y; after age 40y multiple episodes of tonic seizures with limb stiffness, lower limbs spastic hypertonia </t>
  </si>
  <si>
    <t>Foot anomalies</t>
  </si>
  <si>
    <r>
      <t>4 (PVS1,PM2)</t>
    </r>
    <r>
      <rPr>
        <vertAlign val="superscript"/>
        <sz val="10"/>
        <color theme="1"/>
        <rFont val="Aptos Narrow"/>
        <family val="2"/>
        <scheme val="minor"/>
      </rPr>
      <t>D</t>
    </r>
  </si>
  <si>
    <t xml:space="preserve">p.Gly717Arg </t>
  </si>
  <si>
    <t>5 (PS2_M,PM1_S,PM2,PM5,PP3)</t>
  </si>
  <si>
    <t>4 (PS2_M,PM1,PM2,PP3)</t>
  </si>
  <si>
    <r>
      <t>5 (PVS1,PS2_M,PM2)</t>
    </r>
    <r>
      <rPr>
        <vertAlign val="superscript"/>
        <sz val="10"/>
        <color theme="1"/>
        <rFont val="Aptos Narrow"/>
        <family val="2"/>
        <scheme val="minor"/>
      </rPr>
      <t>D</t>
    </r>
  </si>
  <si>
    <t>5 (PVS1,PS2_M,PM2)</t>
  </si>
  <si>
    <t>5 (PVS1,PS2,PS4_M,PM2)</t>
  </si>
  <si>
    <t>5 (PS2,PS4,PM1,PM2,PM5,PP3)</t>
  </si>
  <si>
    <t>4 (PS4_P,PM1_S,PM2,PP3)</t>
  </si>
  <si>
    <t>5 (PS2,PS4,PM1_S,PM2,PP3)</t>
  </si>
  <si>
    <t>4 (PS2,PS4_P,PM2,PP3)</t>
  </si>
  <si>
    <t>McRae (2017) Nature 5, 433</t>
  </si>
  <si>
    <r>
      <t>5 (PVS1,PS2,PS3,PS4_M,PM2)</t>
    </r>
    <r>
      <rPr>
        <vertAlign val="superscript"/>
        <sz val="10"/>
        <color theme="1"/>
        <rFont val="Aptos Narrow"/>
        <family val="2"/>
        <scheme val="minor"/>
      </rPr>
      <t>F</t>
    </r>
  </si>
  <si>
    <t>4 (PS2_M,PM1,PM2,PM5,PP3)</t>
  </si>
  <si>
    <t>5 (PS2,PS4_P,PM1,PM2,PP3)</t>
  </si>
  <si>
    <r>
      <t xml:space="preserve">Notes: </t>
    </r>
    <r>
      <rPr>
        <vertAlign val="superscript"/>
        <sz val="10"/>
        <color theme="1"/>
        <rFont val="Aptos Narrow"/>
        <family val="2"/>
        <scheme val="minor"/>
      </rPr>
      <t>A</t>
    </r>
    <r>
      <rPr>
        <sz val="10"/>
        <color theme="1"/>
        <rFont val="Aptos Narrow"/>
        <family val="2"/>
        <scheme val="minor"/>
      </rPr>
      <t xml:space="preserve">, son and mother; </t>
    </r>
    <r>
      <rPr>
        <vertAlign val="superscript"/>
        <sz val="10"/>
        <color theme="1"/>
        <rFont val="Aptos Narrow"/>
        <family val="2"/>
        <scheme val="minor"/>
      </rPr>
      <t>B</t>
    </r>
    <r>
      <rPr>
        <sz val="10"/>
        <color theme="1"/>
        <rFont val="Aptos Narrow"/>
        <family val="2"/>
        <scheme val="minor"/>
      </rPr>
      <t xml:space="preserve">, twins; </t>
    </r>
    <r>
      <rPr>
        <vertAlign val="superscript"/>
        <sz val="10"/>
        <color theme="1"/>
        <rFont val="Aptos Narrow"/>
        <family val="2"/>
        <scheme val="minor"/>
      </rPr>
      <t>C</t>
    </r>
    <r>
      <rPr>
        <sz val="10"/>
        <color theme="1"/>
        <rFont val="Aptos Narrow"/>
        <family val="2"/>
        <scheme val="minor"/>
      </rPr>
      <t xml:space="preserve">, total number of participants evaluated for the feature; </t>
    </r>
    <r>
      <rPr>
        <vertAlign val="superscript"/>
        <sz val="10"/>
        <color theme="1"/>
        <rFont val="Aptos Narrow"/>
        <family val="2"/>
        <scheme val="minor"/>
      </rPr>
      <t>D</t>
    </r>
    <r>
      <rPr>
        <sz val="10"/>
        <color theme="1"/>
        <rFont val="Aptos Narrow"/>
        <family val="2"/>
        <scheme val="minor"/>
      </rPr>
      <t xml:space="preserve">, classification considering null alleles as responsible for a milder disease with incomplete penetrance (BS2 does not apply); </t>
    </r>
    <r>
      <rPr>
        <vertAlign val="superscript"/>
        <sz val="10"/>
        <color theme="1"/>
        <rFont val="Aptos Narrow"/>
        <family val="2"/>
        <scheme val="minor"/>
      </rPr>
      <t>E</t>
    </r>
    <r>
      <rPr>
        <sz val="10"/>
        <color theme="1"/>
        <rFont val="Aptos Narrow"/>
        <family val="2"/>
        <scheme val="minor"/>
      </rPr>
      <t xml:space="preserve">, novel, but different missense change(s) at the same amino acid residue reported in the literature (HGMD accession: CM2211024, CM2323996, CM2057827, CM238583, CM185990, CM2031396); </t>
    </r>
    <r>
      <rPr>
        <vertAlign val="superscript"/>
        <sz val="10"/>
        <color theme="1"/>
        <rFont val="Aptos Narrow"/>
        <family val="2"/>
        <scheme val="minor"/>
      </rPr>
      <t>F</t>
    </r>
    <r>
      <rPr>
        <sz val="10"/>
        <color theme="1"/>
        <rFont val="Aptos Narrow"/>
        <family val="2"/>
        <scheme val="minor"/>
      </rPr>
      <t xml:space="preserve">, experimental confirmation of splice defect indicated in DECIPHER (ID 271710); </t>
    </r>
    <r>
      <rPr>
        <vertAlign val="superscript"/>
        <sz val="10"/>
        <color theme="1"/>
        <rFont val="Aptos Narrow"/>
        <family val="2"/>
        <scheme val="minor"/>
      </rPr>
      <t>G</t>
    </r>
    <r>
      <rPr>
        <sz val="10"/>
        <color theme="1"/>
        <rFont val="Aptos Narrow"/>
        <family val="2"/>
        <scheme val="minor"/>
      </rPr>
      <t>, PP3/BP4 criteria based on the following prediction tools and databases: MutationTaster2021, CADD, MutScore, Revel, MetaLR, SIFT, AlphaMissense, Eve, MutPred2, SpliceAI, NetSplice2</t>
    </r>
  </si>
  <si>
    <r>
      <t>Allele frequency in gnomAD v4.1.0 (accession: 2024.12.10)</t>
    </r>
    <r>
      <rPr>
        <vertAlign val="superscript"/>
        <sz val="10"/>
        <rFont val="Aptos Narrow"/>
        <family val="2"/>
        <scheme val="minor"/>
      </rPr>
      <t>G</t>
    </r>
  </si>
  <si>
    <r>
      <t>4 (PVS1,PS4_M)</t>
    </r>
    <r>
      <rPr>
        <vertAlign val="superscript"/>
        <sz val="10"/>
        <color theme="1"/>
        <rFont val="Aptos Narrow"/>
        <family val="2"/>
        <scheme val="minor"/>
      </rPr>
      <t>D</t>
    </r>
  </si>
  <si>
    <t>0/9</t>
  </si>
  <si>
    <t>7/14</t>
  </si>
  <si>
    <t>2/14</t>
  </si>
  <si>
    <t>9/14</t>
  </si>
  <si>
    <t>0/14</t>
  </si>
  <si>
    <t>51/95</t>
  </si>
  <si>
    <t>23/43</t>
  </si>
  <si>
    <t>0/95</t>
  </si>
  <si>
    <t>7/96</t>
  </si>
  <si>
    <t>29/105</t>
  </si>
  <si>
    <t>6/95</t>
  </si>
  <si>
    <t>2/95</t>
  </si>
  <si>
    <t>12/99</t>
  </si>
  <si>
    <t>43/102</t>
  </si>
  <si>
    <t>Variant novelty / first variant report</t>
  </si>
  <si>
    <r>
      <rPr>
        <vertAlign val="superscript"/>
        <sz val="12"/>
        <rFont val="Aptos Narrow"/>
        <family val="2"/>
        <scheme val="minor"/>
      </rPr>
      <t>A</t>
    </r>
    <r>
      <rPr>
        <sz val="12"/>
        <rFont val="Aptos Narrow"/>
        <family val="2"/>
        <scheme val="minor"/>
      </rPr>
      <t xml:space="preserve"> excluded one individual with concurrent diagnosis of </t>
    </r>
    <r>
      <rPr>
        <i/>
        <sz val="12"/>
        <rFont val="Aptos Narrow"/>
        <family val="2"/>
        <scheme val="minor"/>
      </rPr>
      <t>FOXG1</t>
    </r>
    <r>
      <rPr>
        <sz val="12"/>
        <rFont val="Aptos Narrow"/>
        <family val="2"/>
        <scheme val="minor"/>
      </rPr>
      <t xml:space="preserve">-related Rett syndrome and </t>
    </r>
    <r>
      <rPr>
        <i/>
        <sz val="12"/>
        <rFont val="Aptos Narrow"/>
        <family val="2"/>
        <scheme val="minor"/>
      </rPr>
      <t>CDK13</t>
    </r>
    <r>
      <rPr>
        <sz val="12"/>
        <rFont val="Aptos Narrow"/>
        <family val="2"/>
        <scheme val="minor"/>
      </rPr>
      <t xml:space="preserve"> variant p.T500M classified as likely benign in ClinVar</t>
    </r>
  </si>
  <si>
    <t>ACMG/AMP class (criteria)</t>
  </si>
  <si>
    <t>Pulmonary artery stenosis</t>
  </si>
  <si>
    <r>
      <t>Trinh 2019</t>
    </r>
    <r>
      <rPr>
        <b/>
        <vertAlign val="superscript"/>
        <sz val="12"/>
        <rFont val="Aptos Narrow"/>
        <family val="2"/>
        <scheme val="minor"/>
      </rPr>
      <t>A</t>
    </r>
  </si>
  <si>
    <t>Gastroesophageal reflux</t>
  </si>
  <si>
    <t>Table S1. Detailed clinical features of the 27 subject included in the present study, and their frequency.</t>
  </si>
  <si>
    <t>Table S2. Clinical data from 110 patients previously published in the literature.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</si>
</sst>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00000"/>
  </numFmts>
  <fonts count="36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Calibri"/>
      <family val="2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Calibri"/>
      <family val="2"/>
      <charset val="1"/>
    </font>
    <font>
      <sz val="10"/>
      <name val="Aptos Narrow"/>
      <family val="2"/>
      <scheme val="minor"/>
    </font>
    <font>
      <sz val="10"/>
      <name val="Calibri"/>
      <family val="2"/>
      <charset val="1"/>
    </font>
    <font>
      <i/>
      <sz val="10"/>
      <name val="Aptos Narrow"/>
      <family val="2"/>
      <scheme val="minor"/>
    </font>
    <font>
      <sz val="10"/>
      <name val="Verdana"/>
      <family val="2"/>
      <charset val="1"/>
    </font>
    <font>
      <sz val="10"/>
      <color rgb="FF000000"/>
      <name val="Calibri"/>
      <family val="2"/>
    </font>
    <font>
      <sz val="10"/>
      <color rgb="FFFF0000"/>
      <name val="Aptos Narrow"/>
      <family val="2"/>
      <scheme val="minor"/>
    </font>
    <font>
      <sz val="10"/>
      <name val="Calibri"/>
      <family val="2"/>
    </font>
    <font>
      <b/>
      <sz val="10"/>
      <color rgb="FF1C1D1E"/>
      <name val="Aptos Narrow"/>
      <family val="2"/>
      <scheme val="minor"/>
    </font>
    <font>
      <sz val="10"/>
      <name val="Calibri (Corpo)"/>
    </font>
    <font>
      <b/>
      <sz val="10"/>
      <color rgb="FF000000"/>
      <name val="Aptos Narrow"/>
      <family val="2"/>
      <scheme val="minor"/>
    </font>
    <font>
      <b/>
      <sz val="10"/>
      <color rgb="FF333333"/>
      <name val="Aptos Narrow"/>
      <family val="2"/>
      <scheme val="minor"/>
    </font>
    <font>
      <sz val="10"/>
      <color rgb="FFFF0000"/>
      <name val="Calibri (Corpo)"/>
    </font>
    <font>
      <sz val="10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scheme val="minor"/>
    </font>
    <font>
      <b/>
      <vertAlign val="superscript"/>
      <sz val="10"/>
      <name val="Aptos Narrow"/>
      <family val="2"/>
      <scheme val="minor"/>
    </font>
    <font>
      <b/>
      <i/>
      <sz val="10"/>
      <name val="Aptos Narrow"/>
      <family val="2"/>
      <scheme val="minor"/>
    </font>
    <font>
      <vertAlign val="superscript"/>
      <sz val="10"/>
      <color theme="1"/>
      <name val="Aptos Narrow"/>
      <family val="2"/>
      <scheme val="minor"/>
    </font>
    <font>
      <vertAlign val="superscript"/>
      <sz val="10"/>
      <name val="Aptos Narrow"/>
      <family val="2"/>
      <scheme val="minor"/>
    </font>
    <font>
      <sz val="12"/>
      <name val="Aptos Narrow"/>
      <family val="2"/>
      <scheme val="minor"/>
    </font>
    <font>
      <i/>
      <sz val="11"/>
      <name val="Aptos Narrow"/>
      <family val="2"/>
      <scheme val="minor"/>
    </font>
    <font>
      <vertAlign val="superscript"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vertAlign val="superscript"/>
      <sz val="12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1"/>
      <color theme="1"/>
      <name val="Calibri"/>
      <family val="2"/>
    </font>
    <font>
      <b/>
      <sz val="12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rgb="FFBFBFBF"/>
      </patternFill>
    </fill>
    <fill>
      <patternFill patternType="solid">
        <fgColor indexed="9"/>
        <bgColor indexed="26"/>
      </patternFill>
    </fill>
    <fill>
      <patternFill patternType="solid">
        <fgColor theme="0" tint="-0.249977111117893"/>
        <bgColor rgb="FFCCCCFF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/>
  </cellStyleXfs>
  <cellXfs count="1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2" fillId="6" borderId="1" xfId="2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2" fillId="8" borderId="1" xfId="2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top" wrapText="1"/>
    </xf>
    <xf numFmtId="0" fontId="6" fillId="0" borderId="1" xfId="0" quotePrefix="1" applyFont="1" applyBorder="1" applyAlignment="1">
      <alignment horizontal="center" vertical="top" wrapText="1"/>
    </xf>
    <xf numFmtId="0" fontId="7" fillId="0" borderId="1" xfId="0" quotePrefix="1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164" fontId="6" fillId="3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10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164" fontId="2" fillId="11" borderId="1" xfId="0" applyNumberFormat="1" applyFont="1" applyFill="1" applyBorder="1" applyAlignment="1">
      <alignment horizontal="center" vertical="center" wrapText="1"/>
    </xf>
    <xf numFmtId="0" fontId="27" fillId="0" borderId="0" xfId="0" quotePrefix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center"/>
    </xf>
    <xf numFmtId="49" fontId="27" fillId="0" borderId="0" xfId="0" applyNumberFormat="1" applyFont="1" applyAlignment="1">
      <alignment horizontal="center"/>
    </xf>
    <xf numFmtId="49" fontId="27" fillId="9" borderId="0" xfId="0" applyNumberFormat="1" applyFont="1" applyFill="1" applyAlignment="1">
      <alignment horizontal="center"/>
    </xf>
    <xf numFmtId="49" fontId="27" fillId="0" borderId="0" xfId="0" applyNumberFormat="1" applyFont="1"/>
    <xf numFmtId="0" fontId="27" fillId="0" borderId="0" xfId="0" applyFont="1"/>
    <xf numFmtId="16" fontId="27" fillId="0" borderId="0" xfId="0" quotePrefix="1" applyNumberFormat="1" applyFont="1" applyAlignment="1">
      <alignment horizontal="center"/>
    </xf>
    <xf numFmtId="49" fontId="27" fillId="0" borderId="0" xfId="0" quotePrefix="1" applyNumberFormat="1" applyFont="1" applyAlignment="1">
      <alignment horizontal="center"/>
    </xf>
    <xf numFmtId="49" fontId="27" fillId="9" borderId="0" xfId="0" quotePrefix="1" applyNumberFormat="1" applyFont="1" applyFill="1" applyAlignment="1">
      <alignment horizontal="center"/>
    </xf>
    <xf numFmtId="2" fontId="27" fillId="0" borderId="0" xfId="0" applyNumberFormat="1" applyFont="1" applyAlignment="1">
      <alignment horizontal="center"/>
    </xf>
    <xf numFmtId="49" fontId="27" fillId="10" borderId="0" xfId="0" applyNumberFormat="1" applyFont="1" applyFill="1" applyAlignment="1">
      <alignment horizontal="center"/>
    </xf>
    <xf numFmtId="49" fontId="28" fillId="0" borderId="0" xfId="0" applyNumberFormat="1" applyFont="1"/>
    <xf numFmtId="0" fontId="28" fillId="0" borderId="0" xfId="0" applyFont="1"/>
    <xf numFmtId="17" fontId="27" fillId="0" borderId="0" xfId="0" quotePrefix="1" applyNumberFormat="1" applyFont="1" applyAlignment="1">
      <alignment horizontal="center"/>
    </xf>
    <xf numFmtId="2" fontId="27" fillId="0" borderId="0" xfId="0" quotePrefix="1" applyNumberFormat="1" applyFont="1" applyAlignment="1">
      <alignment horizontal="center"/>
    </xf>
    <xf numFmtId="0" fontId="27" fillId="10" borderId="0" xfId="0" applyFont="1" applyFill="1" applyAlignment="1">
      <alignment horizontal="center"/>
    </xf>
    <xf numFmtId="2" fontId="27" fillId="10" borderId="0" xfId="0" applyNumberFormat="1" applyFont="1" applyFill="1" applyAlignment="1">
      <alignment horizontal="center"/>
    </xf>
    <xf numFmtId="49" fontId="27" fillId="10" borderId="0" xfId="0" quotePrefix="1" applyNumberFormat="1" applyFont="1" applyFill="1" applyAlignment="1">
      <alignment horizontal="center"/>
    </xf>
    <xf numFmtId="16" fontId="27" fillId="0" borderId="0" xfId="0" quotePrefix="1" applyNumberFormat="1" applyFont="1" applyAlignment="1">
      <alignment horizontal="center" wrapText="1"/>
    </xf>
    <xf numFmtId="0" fontId="27" fillId="0" borderId="0" xfId="0" applyFont="1" applyAlignment="1">
      <alignment vertical="top" wrapText="1"/>
    </xf>
    <xf numFmtId="49" fontId="31" fillId="9" borderId="0" xfId="0" applyNumberFormat="1" applyFont="1" applyFill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2" fontId="31" fillId="0" borderId="0" xfId="0" applyNumberFormat="1" applyFont="1" applyAlignment="1">
      <alignment horizontal="center" vertical="center" wrapText="1"/>
    </xf>
    <xf numFmtId="49" fontId="31" fillId="0" borderId="0" xfId="0" applyNumberFormat="1" applyFont="1" applyAlignment="1">
      <alignment horizontal="center" vertical="center" wrapText="1"/>
    </xf>
    <xf numFmtId="0" fontId="31" fillId="10" borderId="0" xfId="0" applyFont="1" applyFill="1" applyAlignment="1">
      <alignment wrapText="1"/>
    </xf>
    <xf numFmtId="0" fontId="31" fillId="10" borderId="0" xfId="0" applyFont="1" applyFill="1" applyAlignment="1">
      <alignment horizontal="center"/>
    </xf>
    <xf numFmtId="49" fontId="31" fillId="10" borderId="0" xfId="0" applyNumberFormat="1" applyFont="1" applyFill="1" applyAlignment="1">
      <alignment horizontal="center"/>
    </xf>
    <xf numFmtId="49" fontId="31" fillId="10" borderId="0" xfId="0" quotePrefix="1" applyNumberFormat="1" applyFont="1" applyFill="1" applyAlignment="1">
      <alignment horizontal="center"/>
    </xf>
    <xf numFmtId="0" fontId="31" fillId="0" borderId="0" xfId="0" applyFont="1" applyAlignment="1">
      <alignment wrapText="1"/>
    </xf>
    <xf numFmtId="0" fontId="33" fillId="10" borderId="0" xfId="0" applyFont="1" applyFill="1" applyAlignment="1">
      <alignment wrapText="1"/>
    </xf>
    <xf numFmtId="2" fontId="31" fillId="10" borderId="0" xfId="0" applyNumberFormat="1" applyFont="1" applyFill="1" applyAlignment="1">
      <alignment horizontal="center"/>
    </xf>
    <xf numFmtId="0" fontId="33" fillId="10" borderId="0" xfId="0" applyFont="1" applyFill="1" applyAlignment="1">
      <alignment horizontal="center"/>
    </xf>
    <xf numFmtId="2" fontId="33" fillId="10" borderId="0" xfId="0" applyNumberFormat="1" applyFont="1" applyFill="1" applyAlignment="1">
      <alignment horizontal="center"/>
    </xf>
    <xf numFmtId="49" fontId="33" fillId="10" borderId="0" xfId="0" applyNumberFormat="1" applyFont="1" applyFill="1" applyAlignment="1">
      <alignment horizontal="center"/>
    </xf>
    <xf numFmtId="49" fontId="33" fillId="10" borderId="0" xfId="0" quotePrefix="1" applyNumberFormat="1" applyFont="1" applyFill="1" applyAlignment="1">
      <alignment horizontal="center"/>
    </xf>
    <xf numFmtId="0" fontId="2" fillId="11" borderId="1" xfId="0" applyFont="1" applyFill="1" applyBorder="1" applyAlignment="1">
      <alignment horizontal="center" vertical="center" wrapText="1"/>
    </xf>
    <xf numFmtId="0" fontId="34" fillId="0" borderId="5" xfId="0" applyFont="1" applyBorder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</cellXfs>
  <cellStyles count="3">
    <cellStyle name="Excel Built-in Normal" xfId="2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7"/>
  <sheetViews>
    <sheetView zoomScaleNormal="100" workbookViewId="0">
      <pane xSplit="1" ySplit="2" topLeftCell="B123" activePane="bottomRight" state="frozen"/>
      <selection pane="topRight" activeCell="B1" sqref="B1"/>
      <selection pane="bottomLeft" activeCell="A3" sqref="A3"/>
      <selection pane="bottomRight" activeCell="B136" sqref="B136"/>
    </sheetView>
  </sheetViews>
  <sheetFormatPr defaultColWidth="23.109375" defaultRowHeight="15"/>
  <cols>
    <col min="1" max="1" width="25.44140625" customWidth="1"/>
    <col min="2" max="8" width="20.5546875" customWidth="1"/>
    <col min="9" max="9" width="23.5546875" customWidth="1"/>
    <col min="10" max="10" width="22.5546875" customWidth="1"/>
    <col min="11" max="11" width="23" customWidth="1"/>
    <col min="12" max="17" width="20.5546875" customWidth="1"/>
    <col min="18" max="18" width="22.109375" customWidth="1"/>
    <col min="19" max="19" width="23.109375" customWidth="1"/>
    <col min="20" max="20" width="23.44140625" customWidth="1"/>
    <col min="21" max="21" width="24" customWidth="1"/>
    <col min="22" max="22" width="22.5546875" customWidth="1"/>
    <col min="23" max="28" width="20.5546875" customWidth="1"/>
    <col min="29" max="33" width="9" customWidth="1"/>
  </cols>
  <sheetData>
    <row r="1" spans="1:33">
      <c r="A1" s="69"/>
      <c r="B1" s="69"/>
      <c r="C1" s="70"/>
      <c r="D1" s="70"/>
      <c r="E1" s="69"/>
      <c r="F1" s="69"/>
      <c r="G1" s="70"/>
      <c r="H1" s="69"/>
      <c r="I1" s="69"/>
      <c r="J1" s="69"/>
      <c r="K1" s="70"/>
      <c r="L1" s="69"/>
      <c r="M1" s="70"/>
      <c r="N1" s="70"/>
      <c r="O1" s="70"/>
      <c r="P1" s="69"/>
      <c r="Q1" s="69"/>
      <c r="R1" s="69"/>
      <c r="S1" s="69"/>
      <c r="T1" s="69"/>
      <c r="U1" s="69"/>
      <c r="V1" s="69"/>
      <c r="W1" s="69"/>
      <c r="X1" s="69"/>
      <c r="Y1" s="71"/>
      <c r="Z1" s="69"/>
      <c r="AA1" s="69"/>
      <c r="AB1" s="69"/>
      <c r="AC1" s="121" t="s">
        <v>438</v>
      </c>
      <c r="AD1" s="121"/>
      <c r="AE1" s="121"/>
      <c r="AF1" s="121"/>
      <c r="AG1" s="121"/>
    </row>
    <row r="2" spans="1:33">
      <c r="A2" s="79" t="s">
        <v>636</v>
      </c>
      <c r="B2" s="79" t="s">
        <v>634</v>
      </c>
      <c r="C2" s="79" t="s">
        <v>635</v>
      </c>
      <c r="D2" s="80">
        <v>3</v>
      </c>
      <c r="E2" s="79">
        <v>4</v>
      </c>
      <c r="F2" s="79">
        <v>5</v>
      </c>
      <c r="G2" s="80">
        <v>6</v>
      </c>
      <c r="H2" s="79">
        <v>7</v>
      </c>
      <c r="I2" s="79">
        <v>8</v>
      </c>
      <c r="J2" s="79">
        <v>9</v>
      </c>
      <c r="K2" s="80">
        <v>10</v>
      </c>
      <c r="L2" s="79">
        <v>11</v>
      </c>
      <c r="M2" s="80">
        <v>12</v>
      </c>
      <c r="N2" s="79" t="s">
        <v>637</v>
      </c>
      <c r="O2" s="79" t="s">
        <v>638</v>
      </c>
      <c r="P2" s="79">
        <v>15</v>
      </c>
      <c r="Q2" s="79">
        <v>16</v>
      </c>
      <c r="R2" s="79">
        <v>17</v>
      </c>
      <c r="S2" s="79">
        <v>18</v>
      </c>
      <c r="T2" s="79">
        <v>19</v>
      </c>
      <c r="U2" s="79">
        <v>20</v>
      </c>
      <c r="V2" s="79">
        <v>21</v>
      </c>
      <c r="W2" s="79">
        <v>22</v>
      </c>
      <c r="X2" s="79">
        <v>23</v>
      </c>
      <c r="Y2" s="81">
        <v>24</v>
      </c>
      <c r="Z2" s="79">
        <v>25</v>
      </c>
      <c r="AA2" s="79">
        <v>26</v>
      </c>
      <c r="AB2" s="79">
        <v>27</v>
      </c>
      <c r="AC2" s="79" t="s">
        <v>0</v>
      </c>
      <c r="AD2" s="79" t="s">
        <v>1</v>
      </c>
      <c r="AE2" s="79" t="s">
        <v>4</v>
      </c>
      <c r="AF2" s="79" t="s">
        <v>639</v>
      </c>
      <c r="AG2" s="82" t="s">
        <v>437</v>
      </c>
    </row>
    <row r="3" spans="1:33">
      <c r="A3" s="1" t="s">
        <v>32</v>
      </c>
      <c r="B3" s="2" t="s">
        <v>33</v>
      </c>
      <c r="C3" s="2" t="s">
        <v>34</v>
      </c>
      <c r="D3" s="12" t="s">
        <v>34</v>
      </c>
      <c r="E3" s="2" t="s">
        <v>33</v>
      </c>
      <c r="F3" s="2" t="s">
        <v>33</v>
      </c>
      <c r="G3" s="8" t="s">
        <v>34</v>
      </c>
      <c r="H3" s="2" t="s">
        <v>33</v>
      </c>
      <c r="I3" s="8" t="s">
        <v>34</v>
      </c>
      <c r="J3" s="2" t="s">
        <v>33</v>
      </c>
      <c r="K3" s="8" t="s">
        <v>34</v>
      </c>
      <c r="L3" s="8" t="s">
        <v>34</v>
      </c>
      <c r="M3" s="2" t="s">
        <v>33</v>
      </c>
      <c r="N3" s="2" t="s">
        <v>33</v>
      </c>
      <c r="O3" s="2" t="s">
        <v>33</v>
      </c>
      <c r="P3" s="2" t="s">
        <v>35</v>
      </c>
      <c r="Q3" s="2" t="s">
        <v>33</v>
      </c>
      <c r="R3" s="2" t="s">
        <v>33</v>
      </c>
      <c r="S3" s="2" t="s">
        <v>33</v>
      </c>
      <c r="T3" s="2" t="s">
        <v>33</v>
      </c>
      <c r="U3" s="2" t="s">
        <v>33</v>
      </c>
      <c r="V3" s="2" t="s">
        <v>34</v>
      </c>
      <c r="W3" s="2" t="s">
        <v>34</v>
      </c>
      <c r="X3" s="2" t="s">
        <v>34</v>
      </c>
      <c r="Y3" s="13" t="s">
        <v>34</v>
      </c>
      <c r="Z3" s="2" t="s">
        <v>33</v>
      </c>
      <c r="AA3" s="2" t="s">
        <v>33</v>
      </c>
      <c r="AB3" s="2" t="s">
        <v>33</v>
      </c>
      <c r="AC3" s="8"/>
      <c r="AD3" s="8"/>
      <c r="AE3" s="8"/>
      <c r="AF3" s="8"/>
      <c r="AG3" s="9"/>
    </row>
    <row r="4" spans="1:33">
      <c r="A4" s="1" t="s">
        <v>20</v>
      </c>
      <c r="B4" s="11" t="s">
        <v>21</v>
      </c>
      <c r="C4" s="11" t="s">
        <v>4</v>
      </c>
      <c r="D4" s="12" t="s">
        <v>22</v>
      </c>
      <c r="E4" s="2" t="s">
        <v>23</v>
      </c>
      <c r="F4" s="2" t="s">
        <v>21</v>
      </c>
      <c r="G4" s="8" t="s">
        <v>24</v>
      </c>
      <c r="H4" s="2" t="s">
        <v>7</v>
      </c>
      <c r="I4" s="8" t="s">
        <v>25</v>
      </c>
      <c r="J4" s="2" t="s">
        <v>26</v>
      </c>
      <c r="K4" s="8" t="s">
        <v>7</v>
      </c>
      <c r="L4" s="8" t="s">
        <v>18</v>
      </c>
      <c r="M4" s="2" t="s">
        <v>21</v>
      </c>
      <c r="N4" s="2" t="s">
        <v>7</v>
      </c>
      <c r="O4" s="2" t="s">
        <v>7</v>
      </c>
      <c r="P4" s="2" t="s">
        <v>16</v>
      </c>
      <c r="Q4" s="2" t="s">
        <v>2</v>
      </c>
      <c r="R4" s="2" t="s">
        <v>27</v>
      </c>
      <c r="S4" s="2" t="s">
        <v>28</v>
      </c>
      <c r="T4" s="2" t="s">
        <v>29</v>
      </c>
      <c r="U4" s="2" t="s">
        <v>21</v>
      </c>
      <c r="V4" s="2" t="s">
        <v>12</v>
      </c>
      <c r="W4" s="2" t="s">
        <v>13</v>
      </c>
      <c r="X4" s="2" t="s">
        <v>13</v>
      </c>
      <c r="Y4" s="13" t="s">
        <v>30</v>
      </c>
      <c r="Z4" s="2" t="s">
        <v>4</v>
      </c>
      <c r="AA4" s="2" t="s">
        <v>11</v>
      </c>
      <c r="AB4" s="2" t="s">
        <v>31</v>
      </c>
      <c r="AC4" s="8"/>
      <c r="AD4" s="8"/>
      <c r="AE4" s="8"/>
      <c r="AF4" s="8"/>
      <c r="AG4" s="9"/>
    </row>
    <row r="5" spans="1:33">
      <c r="A5" s="1" t="s">
        <v>430</v>
      </c>
      <c r="B5" s="3" t="s">
        <v>2</v>
      </c>
      <c r="C5" s="2" t="s">
        <v>3</v>
      </c>
      <c r="D5" s="3" t="s">
        <v>4</v>
      </c>
      <c r="E5" s="2" t="s">
        <v>4</v>
      </c>
      <c r="F5" s="2" t="s">
        <v>5</v>
      </c>
      <c r="G5" s="3" t="s">
        <v>6</v>
      </c>
      <c r="H5" s="4" t="s">
        <v>7</v>
      </c>
      <c r="I5" s="2" t="s">
        <v>8</v>
      </c>
      <c r="J5" s="4" t="s">
        <v>9</v>
      </c>
      <c r="K5" s="8" t="s">
        <v>10</v>
      </c>
      <c r="L5" s="3" t="s">
        <v>11</v>
      </c>
      <c r="M5" s="2" t="s">
        <v>11</v>
      </c>
      <c r="N5" s="2" t="s">
        <v>2</v>
      </c>
      <c r="O5" s="2" t="s">
        <v>2</v>
      </c>
      <c r="P5" s="2" t="s">
        <v>12</v>
      </c>
      <c r="Q5" s="2" t="s">
        <v>13</v>
      </c>
      <c r="R5" s="3" t="s">
        <v>14</v>
      </c>
      <c r="S5" s="2" t="s">
        <v>15</v>
      </c>
      <c r="T5" s="2" t="s">
        <v>16</v>
      </c>
      <c r="U5" s="2" t="s">
        <v>2</v>
      </c>
      <c r="V5" s="4" t="s">
        <v>11</v>
      </c>
      <c r="W5" s="2" t="s">
        <v>10</v>
      </c>
      <c r="X5" s="2" t="s">
        <v>16</v>
      </c>
      <c r="Y5" s="7" t="s">
        <v>17</v>
      </c>
      <c r="Z5" s="4" t="s">
        <v>18</v>
      </c>
      <c r="AA5" s="3" t="s">
        <v>4</v>
      </c>
      <c r="AB5" s="4" t="s">
        <v>19</v>
      </c>
      <c r="AC5" s="8"/>
      <c r="AD5" s="8"/>
      <c r="AE5" s="8"/>
      <c r="AF5" s="8"/>
      <c r="AG5" s="9"/>
    </row>
    <row r="6" spans="1:33">
      <c r="A6" s="53" t="s">
        <v>725</v>
      </c>
      <c r="B6" s="20"/>
      <c r="C6" s="20"/>
      <c r="D6" s="20"/>
      <c r="E6" s="35"/>
      <c r="F6" s="35"/>
      <c r="G6" s="20"/>
      <c r="H6" s="35"/>
      <c r="I6" s="20"/>
      <c r="J6" s="35"/>
      <c r="K6" s="20"/>
      <c r="L6" s="37"/>
      <c r="M6" s="38"/>
      <c r="N6" s="20"/>
      <c r="O6" s="20"/>
      <c r="P6" s="38"/>
      <c r="Q6" s="35"/>
      <c r="R6" s="38"/>
      <c r="S6" s="35"/>
      <c r="T6" s="35"/>
      <c r="U6" s="38"/>
      <c r="V6" s="35"/>
      <c r="W6" s="38"/>
      <c r="X6" s="35"/>
      <c r="Y6" s="72"/>
      <c r="Z6" s="35"/>
      <c r="AA6" s="35"/>
      <c r="AB6" s="35"/>
      <c r="AC6" s="20"/>
      <c r="AD6" s="20"/>
      <c r="AE6" s="20"/>
      <c r="AF6" s="20"/>
      <c r="AG6" s="21"/>
    </row>
    <row r="7" spans="1:33">
      <c r="A7" s="1" t="s">
        <v>439</v>
      </c>
      <c r="B7" s="11" t="s">
        <v>36</v>
      </c>
      <c r="C7" s="11" t="s">
        <v>36</v>
      </c>
      <c r="D7" s="11" t="s">
        <v>37</v>
      </c>
      <c r="E7" s="11" t="s">
        <v>38</v>
      </c>
      <c r="F7" s="11" t="s">
        <v>39</v>
      </c>
      <c r="G7" s="11" t="s">
        <v>675</v>
      </c>
      <c r="H7" s="11" t="s">
        <v>40</v>
      </c>
      <c r="I7" s="23" t="s">
        <v>41</v>
      </c>
      <c r="J7" s="23" t="s">
        <v>41</v>
      </c>
      <c r="K7" s="23" t="s">
        <v>41</v>
      </c>
      <c r="L7" s="11" t="s">
        <v>42</v>
      </c>
      <c r="M7" s="11" t="s">
        <v>43</v>
      </c>
      <c r="N7" s="11" t="s">
        <v>44</v>
      </c>
      <c r="O7" s="11" t="s">
        <v>44</v>
      </c>
      <c r="P7" s="11" t="s">
        <v>45</v>
      </c>
      <c r="Q7" s="11" t="s">
        <v>46</v>
      </c>
      <c r="R7" s="11" t="s">
        <v>47</v>
      </c>
      <c r="S7" s="11" t="s">
        <v>48</v>
      </c>
      <c r="T7" s="11" t="s">
        <v>48</v>
      </c>
      <c r="U7" s="11" t="s">
        <v>48</v>
      </c>
      <c r="V7" s="11" t="s">
        <v>49</v>
      </c>
      <c r="W7" s="23" t="s">
        <v>50</v>
      </c>
      <c r="X7" s="11" t="s">
        <v>51</v>
      </c>
      <c r="Y7" s="11" t="s">
        <v>52</v>
      </c>
      <c r="Z7" s="11" t="s">
        <v>53</v>
      </c>
      <c r="AA7" s="11" t="s">
        <v>54</v>
      </c>
      <c r="AB7" s="11" t="s">
        <v>55</v>
      </c>
      <c r="AC7" s="11"/>
      <c r="AD7" s="11"/>
      <c r="AE7" s="11"/>
      <c r="AF7" s="11"/>
      <c r="AG7" s="11"/>
    </row>
    <row r="8" spans="1:33">
      <c r="A8" s="1" t="s">
        <v>440</v>
      </c>
      <c r="B8" s="11" t="s">
        <v>56</v>
      </c>
      <c r="C8" s="11" t="s">
        <v>56</v>
      </c>
      <c r="D8" s="11" t="s">
        <v>57</v>
      </c>
      <c r="E8" s="11" t="s">
        <v>58</v>
      </c>
      <c r="F8" s="11" t="s">
        <v>59</v>
      </c>
      <c r="G8" s="11" t="s">
        <v>60</v>
      </c>
      <c r="H8" s="11" t="s">
        <v>61</v>
      </c>
      <c r="I8" s="11" t="s">
        <v>877</v>
      </c>
      <c r="J8" s="23" t="s">
        <v>62</v>
      </c>
      <c r="K8" s="11" t="s">
        <v>62</v>
      </c>
      <c r="L8" s="11" t="s">
        <v>63</v>
      </c>
      <c r="M8" s="11" t="s">
        <v>64</v>
      </c>
      <c r="N8" s="11" t="s">
        <v>65</v>
      </c>
      <c r="O8" s="11" t="s">
        <v>65</v>
      </c>
      <c r="P8" s="11" t="s">
        <v>66</v>
      </c>
      <c r="Q8" s="11" t="s">
        <v>67</v>
      </c>
      <c r="R8" s="11" t="s">
        <v>68</v>
      </c>
      <c r="S8" s="11" t="s">
        <v>68</v>
      </c>
      <c r="T8" s="11" t="s">
        <v>68</v>
      </c>
      <c r="U8" s="11" t="s">
        <v>68</v>
      </c>
      <c r="V8" s="11" t="s">
        <v>68</v>
      </c>
      <c r="W8" s="23" t="s">
        <v>69</v>
      </c>
      <c r="X8" s="11" t="s">
        <v>70</v>
      </c>
      <c r="Y8" s="11" t="s">
        <v>71</v>
      </c>
      <c r="Z8" s="11" t="s">
        <v>72</v>
      </c>
      <c r="AA8" s="11" t="s">
        <v>73</v>
      </c>
      <c r="AB8" s="11" t="s">
        <v>74</v>
      </c>
      <c r="AC8" s="11"/>
      <c r="AD8" s="11"/>
      <c r="AE8" s="11"/>
      <c r="AF8" s="11"/>
      <c r="AG8" s="11"/>
    </row>
    <row r="9" spans="1:33">
      <c r="A9" s="64" t="s">
        <v>75</v>
      </c>
      <c r="B9" s="65" t="s">
        <v>76</v>
      </c>
      <c r="C9" s="65" t="s">
        <v>4</v>
      </c>
      <c r="D9" s="65" t="s">
        <v>76</v>
      </c>
      <c r="E9" s="66" t="s">
        <v>77</v>
      </c>
      <c r="F9" s="66" t="s">
        <v>77</v>
      </c>
      <c r="G9" s="65" t="s">
        <v>4</v>
      </c>
      <c r="H9" s="65" t="s">
        <v>4</v>
      </c>
      <c r="I9" s="66" t="s">
        <v>77</v>
      </c>
      <c r="J9" s="66" t="s">
        <v>77</v>
      </c>
      <c r="K9" s="66" t="s">
        <v>77</v>
      </c>
      <c r="L9" s="66" t="s">
        <v>77</v>
      </c>
      <c r="M9" s="66" t="s">
        <v>77</v>
      </c>
      <c r="N9" s="66" t="s">
        <v>77</v>
      </c>
      <c r="O9" s="66" t="s">
        <v>77</v>
      </c>
      <c r="P9" s="66" t="s">
        <v>77</v>
      </c>
      <c r="Q9" s="66" t="s">
        <v>77</v>
      </c>
      <c r="R9" s="66" t="s">
        <v>77</v>
      </c>
      <c r="S9" s="66" t="s">
        <v>77</v>
      </c>
      <c r="T9" s="66" t="s">
        <v>77</v>
      </c>
      <c r="U9" s="66" t="s">
        <v>77</v>
      </c>
      <c r="V9" s="66" t="s">
        <v>77</v>
      </c>
      <c r="W9" s="66" t="s">
        <v>77</v>
      </c>
      <c r="X9" s="66" t="s">
        <v>77</v>
      </c>
      <c r="Y9" s="67" t="s">
        <v>77</v>
      </c>
      <c r="Z9" s="66" t="s">
        <v>77</v>
      </c>
      <c r="AA9" s="67" t="s">
        <v>77</v>
      </c>
      <c r="AB9" s="65" t="s">
        <v>4</v>
      </c>
      <c r="AC9" s="68"/>
      <c r="AD9" s="68"/>
      <c r="AE9" s="68"/>
      <c r="AF9" s="68"/>
      <c r="AG9" s="68"/>
    </row>
    <row r="10" spans="1:33" ht="27">
      <c r="A10" s="1" t="s">
        <v>892</v>
      </c>
      <c r="B10" s="78">
        <v>4.0259999999999997E-5</v>
      </c>
      <c r="C10" s="78">
        <v>4.0259999999999997E-5</v>
      </c>
      <c r="D10" s="8" t="s">
        <v>79</v>
      </c>
      <c r="E10" s="8" t="s">
        <v>79</v>
      </c>
      <c r="F10" s="8" t="s">
        <v>79</v>
      </c>
      <c r="G10" s="8" t="s">
        <v>79</v>
      </c>
      <c r="H10" s="8" t="s">
        <v>79</v>
      </c>
      <c r="I10" s="8" t="s">
        <v>79</v>
      </c>
      <c r="J10" s="8" t="s">
        <v>79</v>
      </c>
      <c r="K10" s="8" t="s">
        <v>79</v>
      </c>
      <c r="L10" s="8" t="s">
        <v>79</v>
      </c>
      <c r="M10" s="8" t="s">
        <v>79</v>
      </c>
      <c r="N10" s="8" t="s">
        <v>79</v>
      </c>
      <c r="O10" s="8" t="s">
        <v>79</v>
      </c>
      <c r="P10" s="8" t="s">
        <v>79</v>
      </c>
      <c r="Q10" s="8" t="s">
        <v>79</v>
      </c>
      <c r="R10" s="8" t="s">
        <v>79</v>
      </c>
      <c r="S10" s="8" t="s">
        <v>79</v>
      </c>
      <c r="T10" s="8" t="s">
        <v>79</v>
      </c>
      <c r="U10" s="8" t="s">
        <v>79</v>
      </c>
      <c r="V10" s="8" t="s">
        <v>79</v>
      </c>
      <c r="W10" s="8" t="s">
        <v>79</v>
      </c>
      <c r="X10" s="78">
        <v>1.8589999999999999E-6</v>
      </c>
      <c r="Y10" s="78">
        <v>6.4079999999999997E-7</v>
      </c>
      <c r="Z10" s="8" t="s">
        <v>79</v>
      </c>
      <c r="AA10" s="8" t="s">
        <v>79</v>
      </c>
      <c r="AB10" s="8" t="s">
        <v>79</v>
      </c>
      <c r="AC10" s="8"/>
      <c r="AD10" s="8"/>
      <c r="AE10" s="8"/>
      <c r="AF10" s="8"/>
      <c r="AG10" s="8"/>
    </row>
    <row r="11" spans="1:33" ht="25.5">
      <c r="A11" s="1" t="s">
        <v>908</v>
      </c>
      <c r="B11" s="11" t="s">
        <v>656</v>
      </c>
      <c r="C11" s="11" t="s">
        <v>656</v>
      </c>
      <c r="D11" s="74" t="s">
        <v>447</v>
      </c>
      <c r="E11" s="11" t="s">
        <v>657</v>
      </c>
      <c r="F11" s="74" t="s">
        <v>447</v>
      </c>
      <c r="G11" s="74" t="s">
        <v>447</v>
      </c>
      <c r="H11" s="11" t="s">
        <v>657</v>
      </c>
      <c r="I11" s="62" t="s">
        <v>658</v>
      </c>
      <c r="J11" s="62" t="s">
        <v>658</v>
      </c>
      <c r="K11" s="62" t="s">
        <v>658</v>
      </c>
      <c r="L11" s="11" t="s">
        <v>659</v>
      </c>
      <c r="M11" s="74" t="s">
        <v>447</v>
      </c>
      <c r="N11" s="74" t="s">
        <v>447</v>
      </c>
      <c r="O11" s="74" t="s">
        <v>447</v>
      </c>
      <c r="P11" s="11" t="s">
        <v>661</v>
      </c>
      <c r="Q11" s="11" t="s">
        <v>659</v>
      </c>
      <c r="R11" s="62" t="s">
        <v>658</v>
      </c>
      <c r="S11" s="62" t="s">
        <v>658</v>
      </c>
      <c r="T11" s="62" t="s">
        <v>658</v>
      </c>
      <c r="U11" s="62" t="s">
        <v>658</v>
      </c>
      <c r="V11" s="62" t="s">
        <v>658</v>
      </c>
      <c r="W11" s="11" t="s">
        <v>662</v>
      </c>
      <c r="X11" s="11" t="s">
        <v>659</v>
      </c>
      <c r="Y11" s="74" t="s">
        <v>447</v>
      </c>
      <c r="Z11" s="11" t="s">
        <v>887</v>
      </c>
      <c r="AA11" s="11" t="s">
        <v>663</v>
      </c>
      <c r="AB11" s="74" t="s">
        <v>447</v>
      </c>
      <c r="AC11" s="8"/>
      <c r="AD11" s="8"/>
      <c r="AE11" s="8"/>
      <c r="AF11" s="8"/>
      <c r="AG11" s="8"/>
    </row>
    <row r="12" spans="1:33">
      <c r="A12" s="1" t="s">
        <v>846</v>
      </c>
      <c r="B12" s="11" t="s">
        <v>664</v>
      </c>
      <c r="C12" s="11" t="s">
        <v>664</v>
      </c>
      <c r="D12" s="11" t="s">
        <v>665</v>
      </c>
      <c r="E12" s="11" t="s">
        <v>666</v>
      </c>
      <c r="F12" s="11" t="s">
        <v>665</v>
      </c>
      <c r="G12" s="11" t="s">
        <v>665</v>
      </c>
      <c r="H12" s="11" t="s">
        <v>667</v>
      </c>
      <c r="I12" s="11" t="s">
        <v>668</v>
      </c>
      <c r="J12" s="11" t="s">
        <v>668</v>
      </c>
      <c r="K12" s="11" t="s">
        <v>668</v>
      </c>
      <c r="L12" s="11" t="s">
        <v>665</v>
      </c>
      <c r="M12" s="11" t="s">
        <v>665</v>
      </c>
      <c r="N12" s="11" t="s">
        <v>665</v>
      </c>
      <c r="O12" s="11" t="s">
        <v>665</v>
      </c>
      <c r="P12" s="11" t="s">
        <v>669</v>
      </c>
      <c r="Q12" s="11" t="s">
        <v>665</v>
      </c>
      <c r="R12" s="11" t="s">
        <v>670</v>
      </c>
      <c r="S12" s="11" t="s">
        <v>670</v>
      </c>
      <c r="T12" s="11" t="s">
        <v>670</v>
      </c>
      <c r="U12" s="11" t="s">
        <v>670</v>
      </c>
      <c r="V12" s="11" t="s">
        <v>670</v>
      </c>
      <c r="W12" s="11" t="s">
        <v>671</v>
      </c>
      <c r="X12" s="11" t="s">
        <v>665</v>
      </c>
      <c r="Y12" s="11" t="s">
        <v>665</v>
      </c>
      <c r="Z12" s="11" t="s">
        <v>672</v>
      </c>
      <c r="AA12" s="11" t="s">
        <v>673</v>
      </c>
      <c r="AB12" s="11" t="s">
        <v>665</v>
      </c>
      <c r="AC12" s="8"/>
      <c r="AD12" s="8"/>
      <c r="AE12" s="8"/>
      <c r="AF12" s="8"/>
      <c r="AG12" s="8"/>
    </row>
    <row r="13" spans="1:33" ht="39.75">
      <c r="A13" s="1" t="s">
        <v>910</v>
      </c>
      <c r="B13" s="75" t="s">
        <v>893</v>
      </c>
      <c r="C13" s="8" t="s">
        <v>893</v>
      </c>
      <c r="D13" s="11" t="s">
        <v>660</v>
      </c>
      <c r="E13" s="8" t="s">
        <v>882</v>
      </c>
      <c r="F13" s="8" t="s">
        <v>881</v>
      </c>
      <c r="G13" s="8" t="s">
        <v>876</v>
      </c>
      <c r="H13" s="11" t="s">
        <v>884</v>
      </c>
      <c r="I13" s="11" t="s">
        <v>885</v>
      </c>
      <c r="J13" s="11" t="s">
        <v>885</v>
      </c>
      <c r="K13" s="11" t="s">
        <v>885</v>
      </c>
      <c r="L13" s="11" t="s">
        <v>889</v>
      </c>
      <c r="M13" s="11" t="s">
        <v>879</v>
      </c>
      <c r="N13" s="11" t="s">
        <v>446</v>
      </c>
      <c r="O13" s="11" t="s">
        <v>446</v>
      </c>
      <c r="P13" s="11" t="s">
        <v>445</v>
      </c>
      <c r="Q13" s="11" t="s">
        <v>878</v>
      </c>
      <c r="R13" s="11" t="s">
        <v>883</v>
      </c>
      <c r="S13" s="11" t="s">
        <v>883</v>
      </c>
      <c r="T13" s="11" t="s">
        <v>883</v>
      </c>
      <c r="U13" s="11" t="s">
        <v>883</v>
      </c>
      <c r="V13" s="11" t="s">
        <v>883</v>
      </c>
      <c r="W13" s="11" t="s">
        <v>890</v>
      </c>
      <c r="X13" s="11" t="s">
        <v>889</v>
      </c>
      <c r="Y13" s="8" t="s">
        <v>880</v>
      </c>
      <c r="Z13" s="8" t="s">
        <v>888</v>
      </c>
      <c r="AA13" s="11" t="s">
        <v>886</v>
      </c>
      <c r="AB13" s="8" t="s">
        <v>876</v>
      </c>
      <c r="AC13" s="8"/>
      <c r="AD13" s="8"/>
      <c r="AE13" s="8"/>
      <c r="AF13" s="8"/>
      <c r="AG13" s="8"/>
    </row>
    <row r="14" spans="1:33" ht="114.75">
      <c r="A14" s="1" t="s">
        <v>78</v>
      </c>
      <c r="B14" s="11" t="s">
        <v>674</v>
      </c>
      <c r="C14" s="11" t="s">
        <v>79</v>
      </c>
      <c r="D14" s="11" t="s">
        <v>641</v>
      </c>
      <c r="E14" s="11" t="s">
        <v>643</v>
      </c>
      <c r="F14" s="11" t="s">
        <v>643</v>
      </c>
      <c r="G14" s="11" t="s">
        <v>643</v>
      </c>
      <c r="H14" s="11" t="s">
        <v>644</v>
      </c>
      <c r="I14" s="11" t="s">
        <v>645</v>
      </c>
      <c r="J14" s="11" t="s">
        <v>642</v>
      </c>
      <c r="K14" s="11" t="s">
        <v>643</v>
      </c>
      <c r="L14" s="11" t="s">
        <v>646</v>
      </c>
      <c r="M14" s="11" t="s">
        <v>643</v>
      </c>
      <c r="N14" s="11" t="s">
        <v>641</v>
      </c>
      <c r="O14" s="11" t="s">
        <v>641</v>
      </c>
      <c r="P14" s="11" t="s">
        <v>653</v>
      </c>
      <c r="Q14" s="11" t="s">
        <v>643</v>
      </c>
      <c r="R14" s="11" t="s">
        <v>652</v>
      </c>
      <c r="S14" s="11" t="s">
        <v>654</v>
      </c>
      <c r="T14" s="11" t="s">
        <v>651</v>
      </c>
      <c r="U14" s="11" t="s">
        <v>650</v>
      </c>
      <c r="V14" s="11" t="s">
        <v>649</v>
      </c>
      <c r="W14" s="11" t="s">
        <v>79</v>
      </c>
      <c r="X14" s="11" t="s">
        <v>647</v>
      </c>
      <c r="Y14" s="11" t="s">
        <v>79</v>
      </c>
      <c r="Z14" s="11" t="s">
        <v>648</v>
      </c>
      <c r="AA14" s="11" t="s">
        <v>647</v>
      </c>
      <c r="AB14" s="11" t="s">
        <v>79</v>
      </c>
      <c r="AC14" s="8"/>
      <c r="AD14" s="8"/>
      <c r="AE14" s="8"/>
      <c r="AF14" s="8"/>
      <c r="AG14" s="8"/>
    </row>
    <row r="15" spans="1:33">
      <c r="A15" s="14" t="s">
        <v>726</v>
      </c>
      <c r="B15" s="15"/>
      <c r="C15" s="15"/>
      <c r="D15" s="15"/>
      <c r="E15" s="16"/>
      <c r="F15" s="16"/>
      <c r="G15" s="15"/>
      <c r="H15" s="16"/>
      <c r="I15" s="15"/>
      <c r="J15" s="16"/>
      <c r="K15" s="15"/>
      <c r="L15" s="17"/>
      <c r="M15" s="18"/>
      <c r="N15" s="15"/>
      <c r="O15" s="15"/>
      <c r="P15" s="18"/>
      <c r="Q15" s="16"/>
      <c r="R15" s="18"/>
      <c r="S15" s="16"/>
      <c r="T15" s="16"/>
      <c r="U15" s="18"/>
      <c r="V15" s="16"/>
      <c r="W15" s="18"/>
      <c r="X15" s="16"/>
      <c r="Y15" s="19"/>
      <c r="Z15" s="16"/>
      <c r="AA15" s="16"/>
      <c r="AB15" s="16"/>
      <c r="AC15" s="20"/>
      <c r="AD15" s="20"/>
      <c r="AE15" s="20"/>
      <c r="AF15" s="20"/>
      <c r="AG15" s="21"/>
    </row>
    <row r="16" spans="1:33">
      <c r="A16" s="1" t="s">
        <v>80</v>
      </c>
      <c r="B16" s="8" t="s">
        <v>81</v>
      </c>
      <c r="C16" s="8"/>
      <c r="D16" s="8" t="s">
        <v>82</v>
      </c>
      <c r="E16" s="2">
        <v>30</v>
      </c>
      <c r="F16" s="2">
        <v>38</v>
      </c>
      <c r="G16" s="8">
        <v>35</v>
      </c>
      <c r="H16" s="2" t="s">
        <v>83</v>
      </c>
      <c r="I16" s="8">
        <v>39</v>
      </c>
      <c r="J16" s="2" t="s">
        <v>81</v>
      </c>
      <c r="K16" s="8">
        <v>39</v>
      </c>
      <c r="L16" s="8" t="s">
        <v>84</v>
      </c>
      <c r="M16" s="2">
        <v>39</v>
      </c>
      <c r="N16" s="8" t="s">
        <v>85</v>
      </c>
      <c r="O16" s="8" t="s">
        <v>85</v>
      </c>
      <c r="P16" s="2">
        <v>34</v>
      </c>
      <c r="Q16" s="2">
        <v>40</v>
      </c>
      <c r="R16" s="2" t="s">
        <v>86</v>
      </c>
      <c r="S16" s="2" t="s">
        <v>87</v>
      </c>
      <c r="T16" s="2">
        <v>40</v>
      </c>
      <c r="U16" s="2" t="s">
        <v>88</v>
      </c>
      <c r="V16" s="2" t="s">
        <v>81</v>
      </c>
      <c r="W16" s="2">
        <v>40</v>
      </c>
      <c r="X16" s="2" t="s">
        <v>89</v>
      </c>
      <c r="Y16" s="13" t="s">
        <v>83</v>
      </c>
      <c r="Z16" s="2">
        <v>32</v>
      </c>
      <c r="AA16" s="2">
        <v>37</v>
      </c>
      <c r="AB16" s="2" t="s">
        <v>90</v>
      </c>
      <c r="AC16" s="8"/>
      <c r="AD16" s="8"/>
      <c r="AE16" s="8"/>
      <c r="AF16" s="8"/>
      <c r="AG16" s="9"/>
    </row>
    <row r="17" spans="1:33" ht="102">
      <c r="A17" s="1" t="s">
        <v>91</v>
      </c>
      <c r="B17" s="8" t="s">
        <v>92</v>
      </c>
      <c r="C17" s="8" t="s">
        <v>4</v>
      </c>
      <c r="D17" s="8" t="s">
        <v>93</v>
      </c>
      <c r="E17" s="2" t="s">
        <v>431</v>
      </c>
      <c r="F17" s="2" t="s">
        <v>676</v>
      </c>
      <c r="G17" s="8" t="s">
        <v>94</v>
      </c>
      <c r="H17" s="2" t="s">
        <v>95</v>
      </c>
      <c r="I17" s="8" t="s">
        <v>432</v>
      </c>
      <c r="J17" s="2" t="s">
        <v>96</v>
      </c>
      <c r="K17" s="8" t="s">
        <v>96</v>
      </c>
      <c r="L17" s="8" t="s">
        <v>97</v>
      </c>
      <c r="M17" s="2" t="s">
        <v>96</v>
      </c>
      <c r="N17" s="8" t="s">
        <v>98</v>
      </c>
      <c r="O17" s="8" t="s">
        <v>99</v>
      </c>
      <c r="P17" s="2" t="s">
        <v>677</v>
      </c>
      <c r="Q17" s="2" t="s">
        <v>100</v>
      </c>
      <c r="R17" s="2" t="s">
        <v>97</v>
      </c>
      <c r="S17" s="2" t="s">
        <v>100</v>
      </c>
      <c r="T17" s="2" t="s">
        <v>434</v>
      </c>
      <c r="U17" s="2" t="s">
        <v>433</v>
      </c>
      <c r="V17" s="2" t="s">
        <v>97</v>
      </c>
      <c r="W17" s="2" t="s">
        <v>96</v>
      </c>
      <c r="X17" s="2" t="s">
        <v>100</v>
      </c>
      <c r="Y17" s="13" t="s">
        <v>435</v>
      </c>
      <c r="Z17" s="2" t="s">
        <v>101</v>
      </c>
      <c r="AA17" s="2" t="s">
        <v>436</v>
      </c>
      <c r="AB17" s="2" t="s">
        <v>4</v>
      </c>
      <c r="AC17" s="8"/>
      <c r="AD17" s="8"/>
      <c r="AE17" s="8"/>
      <c r="AF17" s="8"/>
      <c r="AG17" s="9"/>
    </row>
    <row r="18" spans="1:33">
      <c r="A18" s="1" t="s">
        <v>102</v>
      </c>
      <c r="B18" s="2" t="s">
        <v>442</v>
      </c>
      <c r="C18" s="2" t="s">
        <v>4</v>
      </c>
      <c r="D18" s="8" t="s">
        <v>4</v>
      </c>
      <c r="E18" s="2" t="s">
        <v>4</v>
      </c>
      <c r="F18" s="2" t="s">
        <v>4</v>
      </c>
      <c r="G18" s="24" t="s">
        <v>103</v>
      </c>
      <c r="H18" s="24" t="s">
        <v>104</v>
      </c>
      <c r="I18" s="24" t="s">
        <v>105</v>
      </c>
      <c r="J18" s="2" t="s">
        <v>4</v>
      </c>
      <c r="K18" s="8" t="s">
        <v>4</v>
      </c>
      <c r="L18" s="24" t="s">
        <v>104</v>
      </c>
      <c r="M18" s="24" t="s">
        <v>106</v>
      </c>
      <c r="N18" s="24" t="s">
        <v>106</v>
      </c>
      <c r="O18" s="24" t="s">
        <v>106</v>
      </c>
      <c r="P18" s="24" t="s">
        <v>107</v>
      </c>
      <c r="Q18" s="2" t="s">
        <v>4</v>
      </c>
      <c r="R18" s="24" t="s">
        <v>108</v>
      </c>
      <c r="S18" s="24" t="s">
        <v>108</v>
      </c>
      <c r="T18" s="24" t="s">
        <v>103</v>
      </c>
      <c r="U18" s="2" t="s">
        <v>4</v>
      </c>
      <c r="V18" s="24" t="s">
        <v>108</v>
      </c>
      <c r="W18" s="2" t="s">
        <v>109</v>
      </c>
      <c r="X18" s="24" t="s">
        <v>108</v>
      </c>
      <c r="Y18" s="13" t="s">
        <v>4</v>
      </c>
      <c r="Z18" s="13" t="s">
        <v>4</v>
      </c>
      <c r="AA18" s="24" t="s">
        <v>110</v>
      </c>
      <c r="AB18" s="2" t="s">
        <v>4</v>
      </c>
      <c r="AC18" s="8"/>
      <c r="AD18" s="8"/>
      <c r="AE18" s="8"/>
      <c r="AF18" s="8"/>
      <c r="AG18" s="9"/>
    </row>
    <row r="19" spans="1:33">
      <c r="A19" s="1" t="s">
        <v>111</v>
      </c>
      <c r="B19" s="8" t="s">
        <v>808</v>
      </c>
      <c r="C19" s="2" t="s">
        <v>4</v>
      </c>
      <c r="D19" s="2" t="s">
        <v>112</v>
      </c>
      <c r="E19" s="2" t="s">
        <v>655</v>
      </c>
      <c r="F19" s="2" t="s">
        <v>113</v>
      </c>
      <c r="G19" s="8" t="s">
        <v>809</v>
      </c>
      <c r="H19" s="2" t="s">
        <v>114</v>
      </c>
      <c r="I19" s="8" t="s">
        <v>810</v>
      </c>
      <c r="J19" s="2" t="s">
        <v>115</v>
      </c>
      <c r="K19" s="2" t="s">
        <v>116</v>
      </c>
      <c r="L19" s="8" t="s">
        <v>117</v>
      </c>
      <c r="M19" s="2" t="s">
        <v>118</v>
      </c>
      <c r="N19" s="2" t="s">
        <v>811</v>
      </c>
      <c r="O19" s="2" t="s">
        <v>824</v>
      </c>
      <c r="P19" s="2" t="s">
        <v>827</v>
      </c>
      <c r="Q19" s="2" t="s">
        <v>119</v>
      </c>
      <c r="R19" s="2" t="s">
        <v>120</v>
      </c>
      <c r="S19" s="2" t="s">
        <v>121</v>
      </c>
      <c r="T19" s="2" t="s">
        <v>122</v>
      </c>
      <c r="U19" s="2" t="s">
        <v>123</v>
      </c>
      <c r="V19" s="2" t="s">
        <v>124</v>
      </c>
      <c r="W19" s="2" t="s">
        <v>125</v>
      </c>
      <c r="X19" s="2" t="s">
        <v>126</v>
      </c>
      <c r="Y19" s="13" t="s">
        <v>127</v>
      </c>
      <c r="Z19" s="2" t="s">
        <v>128</v>
      </c>
      <c r="AA19" s="2" t="s">
        <v>129</v>
      </c>
      <c r="AB19" s="2" t="s">
        <v>4</v>
      </c>
      <c r="AC19" s="8"/>
      <c r="AD19" s="8"/>
      <c r="AE19" s="8"/>
      <c r="AF19" s="8"/>
      <c r="AG19" s="9"/>
    </row>
    <row r="20" spans="1:33">
      <c r="A20" s="1" t="s">
        <v>130</v>
      </c>
      <c r="B20" s="8" t="s">
        <v>812</v>
      </c>
      <c r="C20" s="2" t="s">
        <v>4</v>
      </c>
      <c r="D20" s="2" t="s">
        <v>131</v>
      </c>
      <c r="E20" s="2" t="s">
        <v>132</v>
      </c>
      <c r="F20" s="2" t="s">
        <v>4</v>
      </c>
      <c r="G20" s="8" t="s">
        <v>823</v>
      </c>
      <c r="H20" s="2" t="s">
        <v>133</v>
      </c>
      <c r="I20" s="8" t="s">
        <v>813</v>
      </c>
      <c r="J20" s="2" t="s">
        <v>4</v>
      </c>
      <c r="K20" s="2" t="s">
        <v>134</v>
      </c>
      <c r="L20" s="8" t="s">
        <v>135</v>
      </c>
      <c r="M20" s="2" t="s">
        <v>135</v>
      </c>
      <c r="N20" s="2" t="s">
        <v>814</v>
      </c>
      <c r="O20" s="2" t="s">
        <v>825</v>
      </c>
      <c r="P20" s="2" t="s">
        <v>815</v>
      </c>
      <c r="Q20" s="2" t="s">
        <v>134</v>
      </c>
      <c r="R20" s="2" t="s">
        <v>136</v>
      </c>
      <c r="S20" s="2" t="s">
        <v>136</v>
      </c>
      <c r="T20" s="2" t="s">
        <v>136</v>
      </c>
      <c r="U20" s="2" t="s">
        <v>4</v>
      </c>
      <c r="V20" s="2" t="s">
        <v>135</v>
      </c>
      <c r="W20" s="2" t="s">
        <v>134</v>
      </c>
      <c r="X20" s="2" t="s">
        <v>137</v>
      </c>
      <c r="Y20" s="13" t="s">
        <v>816</v>
      </c>
      <c r="Z20" s="13" t="s">
        <v>4</v>
      </c>
      <c r="AA20" s="2" t="s">
        <v>138</v>
      </c>
      <c r="AB20" s="2" t="s">
        <v>4</v>
      </c>
      <c r="AC20" s="8"/>
      <c r="AD20" s="8"/>
      <c r="AE20" s="8"/>
      <c r="AF20" s="8"/>
      <c r="AG20" s="9"/>
    </row>
    <row r="21" spans="1:33">
      <c r="A21" s="1" t="s">
        <v>139</v>
      </c>
      <c r="B21" s="8" t="s">
        <v>817</v>
      </c>
      <c r="C21" s="2" t="s">
        <v>4</v>
      </c>
      <c r="D21" s="2" t="s">
        <v>4</v>
      </c>
      <c r="E21" s="2" t="s">
        <v>140</v>
      </c>
      <c r="F21" s="2" t="s">
        <v>4</v>
      </c>
      <c r="G21" s="8" t="s">
        <v>818</v>
      </c>
      <c r="H21" s="2" t="s">
        <v>141</v>
      </c>
      <c r="I21" s="8" t="s">
        <v>819</v>
      </c>
      <c r="J21" s="2" t="s">
        <v>4</v>
      </c>
      <c r="K21" s="2" t="s">
        <v>142</v>
      </c>
      <c r="L21" s="8" t="s">
        <v>143</v>
      </c>
      <c r="M21" s="2" t="s">
        <v>144</v>
      </c>
      <c r="N21" s="2" t="s">
        <v>820</v>
      </c>
      <c r="O21" s="2" t="s">
        <v>826</v>
      </c>
      <c r="P21" s="2" t="s">
        <v>821</v>
      </c>
      <c r="Q21" s="2" t="s">
        <v>144</v>
      </c>
      <c r="R21" s="2" t="s">
        <v>145</v>
      </c>
      <c r="S21" s="2" t="s">
        <v>146</v>
      </c>
      <c r="T21" s="2" t="s">
        <v>147</v>
      </c>
      <c r="U21" s="2" t="s">
        <v>4</v>
      </c>
      <c r="V21" s="2" t="s">
        <v>148</v>
      </c>
      <c r="W21" s="2" t="s">
        <v>149</v>
      </c>
      <c r="X21" s="2" t="s">
        <v>146</v>
      </c>
      <c r="Y21" s="13" t="s">
        <v>822</v>
      </c>
      <c r="Z21" s="13" t="s">
        <v>4</v>
      </c>
      <c r="AA21" s="2" t="s">
        <v>150</v>
      </c>
      <c r="AB21" s="2" t="s">
        <v>4</v>
      </c>
      <c r="AC21" s="8"/>
      <c r="AD21" s="8"/>
      <c r="AE21" s="8"/>
      <c r="AF21" s="8"/>
      <c r="AG21" s="9"/>
    </row>
    <row r="22" spans="1:33" ht="89.25">
      <c r="A22" s="25" t="s">
        <v>151</v>
      </c>
      <c r="B22" s="8" t="s">
        <v>152</v>
      </c>
      <c r="C22" s="8" t="s">
        <v>4</v>
      </c>
      <c r="D22" s="8" t="s">
        <v>678</v>
      </c>
      <c r="E22" s="2" t="s">
        <v>679</v>
      </c>
      <c r="F22" s="2" t="s">
        <v>4</v>
      </c>
      <c r="G22" s="8" t="s">
        <v>680</v>
      </c>
      <c r="H22" s="2" t="s">
        <v>4</v>
      </c>
      <c r="I22" s="8" t="s">
        <v>681</v>
      </c>
      <c r="J22" s="2" t="s">
        <v>4</v>
      </c>
      <c r="K22" s="11" t="s">
        <v>153</v>
      </c>
      <c r="L22" s="8" t="s">
        <v>154</v>
      </c>
      <c r="M22" s="2" t="s">
        <v>79</v>
      </c>
      <c r="N22" s="8" t="s">
        <v>79</v>
      </c>
      <c r="O22" s="8" t="s">
        <v>79</v>
      </c>
      <c r="P22" s="2" t="s">
        <v>682</v>
      </c>
      <c r="Q22" s="8" t="s">
        <v>155</v>
      </c>
      <c r="R22" s="8" t="s">
        <v>156</v>
      </c>
      <c r="S22" s="8" t="s">
        <v>157</v>
      </c>
      <c r="T22" s="2" t="s">
        <v>79</v>
      </c>
      <c r="U22" s="2" t="s">
        <v>79</v>
      </c>
      <c r="V22" s="2" t="s">
        <v>4</v>
      </c>
      <c r="W22" s="2" t="s">
        <v>158</v>
      </c>
      <c r="X22" s="8" t="s">
        <v>79</v>
      </c>
      <c r="Y22" s="13" t="s">
        <v>683</v>
      </c>
      <c r="Z22" s="2" t="s">
        <v>684</v>
      </c>
      <c r="AA22" s="2" t="s">
        <v>159</v>
      </c>
      <c r="AB22" s="2" t="s">
        <v>685</v>
      </c>
      <c r="AC22" s="8"/>
      <c r="AD22" s="8"/>
      <c r="AE22" s="8"/>
      <c r="AF22" s="8"/>
      <c r="AG22" s="9"/>
    </row>
    <row r="23" spans="1:33">
      <c r="A23" s="14" t="s">
        <v>727</v>
      </c>
      <c r="B23" s="15"/>
      <c r="C23" s="15"/>
      <c r="D23" s="15"/>
      <c r="E23" s="16"/>
      <c r="F23" s="16"/>
      <c r="G23" s="15"/>
      <c r="H23" s="16"/>
      <c r="I23" s="15"/>
      <c r="J23" s="16"/>
      <c r="K23" s="15"/>
      <c r="L23" s="17"/>
      <c r="M23" s="18"/>
      <c r="N23" s="15"/>
      <c r="O23" s="15"/>
      <c r="P23" s="18"/>
      <c r="Q23" s="16"/>
      <c r="R23" s="18"/>
      <c r="S23" s="16"/>
      <c r="T23" s="16"/>
      <c r="U23" s="18"/>
      <c r="V23" s="16"/>
      <c r="W23" s="18"/>
      <c r="X23" s="16"/>
      <c r="Y23" s="19"/>
      <c r="Z23" s="16"/>
      <c r="AA23" s="16"/>
      <c r="AB23" s="16"/>
      <c r="AC23" s="20"/>
      <c r="AD23" s="20"/>
      <c r="AE23" s="20"/>
      <c r="AF23" s="20"/>
      <c r="AG23" s="21"/>
    </row>
    <row r="24" spans="1:33">
      <c r="A24" s="1" t="s">
        <v>160</v>
      </c>
      <c r="B24" s="11" t="s">
        <v>443</v>
      </c>
      <c r="C24" s="8" t="s">
        <v>4</v>
      </c>
      <c r="D24" s="11" t="s">
        <v>4</v>
      </c>
      <c r="E24" s="11" t="s">
        <v>4</v>
      </c>
      <c r="F24" s="11" t="s">
        <v>443</v>
      </c>
      <c r="G24" s="11" t="s">
        <v>4</v>
      </c>
      <c r="H24" s="11" t="s">
        <v>4</v>
      </c>
      <c r="I24" s="11" t="s">
        <v>4</v>
      </c>
      <c r="J24" s="11" t="s">
        <v>444</v>
      </c>
      <c r="K24" s="26" t="s">
        <v>110</v>
      </c>
      <c r="L24" s="26" t="s">
        <v>161</v>
      </c>
      <c r="M24" s="11" t="s">
        <v>4</v>
      </c>
      <c r="N24" s="8">
        <v>3</v>
      </c>
      <c r="O24" s="8">
        <v>3</v>
      </c>
      <c r="P24" s="11" t="s">
        <v>4</v>
      </c>
      <c r="Q24" s="11" t="s">
        <v>4</v>
      </c>
      <c r="R24" s="11" t="s">
        <v>4</v>
      </c>
      <c r="S24" s="11" t="s">
        <v>4</v>
      </c>
      <c r="T24" s="11" t="s">
        <v>4</v>
      </c>
      <c r="U24" s="11" t="s">
        <v>4</v>
      </c>
      <c r="V24" s="2" t="s">
        <v>4</v>
      </c>
      <c r="W24" s="2" t="s">
        <v>162</v>
      </c>
      <c r="X24" s="11" t="s">
        <v>4</v>
      </c>
      <c r="Y24" s="27" t="s">
        <v>4</v>
      </c>
      <c r="Z24" s="27" t="s">
        <v>4</v>
      </c>
      <c r="AA24" s="11" t="s">
        <v>443</v>
      </c>
      <c r="AB24" s="11" t="s">
        <v>4</v>
      </c>
      <c r="AC24" s="8"/>
      <c r="AD24" s="8"/>
      <c r="AE24" s="8"/>
      <c r="AF24" s="8"/>
      <c r="AG24" s="9"/>
    </row>
    <row r="25" spans="1:33">
      <c r="A25" s="25" t="s">
        <v>163</v>
      </c>
      <c r="B25" s="11" t="s">
        <v>443</v>
      </c>
      <c r="C25" s="8" t="s">
        <v>4</v>
      </c>
      <c r="D25" s="11" t="s">
        <v>4</v>
      </c>
      <c r="E25" s="2">
        <v>18</v>
      </c>
      <c r="F25" s="11" t="s">
        <v>4</v>
      </c>
      <c r="G25" s="11" t="s">
        <v>4</v>
      </c>
      <c r="H25" s="2">
        <v>18</v>
      </c>
      <c r="I25" s="11" t="s">
        <v>4</v>
      </c>
      <c r="J25" s="11" t="s">
        <v>444</v>
      </c>
      <c r="K25" s="8">
        <v>10</v>
      </c>
      <c r="L25" s="8" t="s">
        <v>4</v>
      </c>
      <c r="M25" s="11" t="s">
        <v>4</v>
      </c>
      <c r="N25" s="8">
        <v>12</v>
      </c>
      <c r="O25" s="8">
        <v>11</v>
      </c>
      <c r="P25" s="8" t="s">
        <v>4</v>
      </c>
      <c r="Q25" s="2" t="s">
        <v>4</v>
      </c>
      <c r="R25" s="8" t="s">
        <v>4</v>
      </c>
      <c r="S25" s="2" t="s">
        <v>4</v>
      </c>
      <c r="T25" s="2">
        <v>15</v>
      </c>
      <c r="U25" s="2">
        <v>12</v>
      </c>
      <c r="V25" s="2">
        <v>18</v>
      </c>
      <c r="W25" s="2">
        <v>4</v>
      </c>
      <c r="X25" s="26" t="s">
        <v>108</v>
      </c>
      <c r="Y25" s="13" t="s">
        <v>4</v>
      </c>
      <c r="Z25" s="2">
        <v>18</v>
      </c>
      <c r="AA25" s="11" t="s">
        <v>443</v>
      </c>
      <c r="AB25" s="2" t="s">
        <v>4</v>
      </c>
      <c r="AC25" s="8"/>
      <c r="AD25" s="8"/>
      <c r="AE25" s="8"/>
      <c r="AF25" s="8"/>
      <c r="AG25" s="9"/>
    </row>
    <row r="26" spans="1:33">
      <c r="A26" s="25" t="s">
        <v>164</v>
      </c>
      <c r="B26" s="8">
        <v>20</v>
      </c>
      <c r="C26" s="8" t="s">
        <v>4</v>
      </c>
      <c r="D26" s="11" t="s">
        <v>4</v>
      </c>
      <c r="E26" s="2">
        <v>29</v>
      </c>
      <c r="F26" s="2" t="s">
        <v>165</v>
      </c>
      <c r="G26" s="11" t="s">
        <v>4</v>
      </c>
      <c r="H26" s="2" t="s">
        <v>166</v>
      </c>
      <c r="I26" s="8">
        <v>22</v>
      </c>
      <c r="J26" s="2" t="s">
        <v>167</v>
      </c>
      <c r="K26" s="8">
        <v>14</v>
      </c>
      <c r="L26" s="26" t="s">
        <v>165</v>
      </c>
      <c r="M26" s="2">
        <v>18</v>
      </c>
      <c r="N26" s="8">
        <v>18</v>
      </c>
      <c r="O26" s="8">
        <v>17</v>
      </c>
      <c r="P26" s="2">
        <v>18</v>
      </c>
      <c r="Q26" s="2">
        <v>15</v>
      </c>
      <c r="R26" s="2" t="s">
        <v>4</v>
      </c>
      <c r="S26" s="2">
        <v>18</v>
      </c>
      <c r="T26" s="2">
        <v>18</v>
      </c>
      <c r="U26" s="2" t="s">
        <v>168</v>
      </c>
      <c r="V26" s="2">
        <v>23</v>
      </c>
      <c r="W26" s="2">
        <v>9</v>
      </c>
      <c r="X26" s="2">
        <v>18</v>
      </c>
      <c r="Y26" s="13" t="s">
        <v>4</v>
      </c>
      <c r="Z26" s="2">
        <v>36</v>
      </c>
      <c r="AA26" s="11" t="s">
        <v>443</v>
      </c>
      <c r="AB26" s="2" t="s">
        <v>4</v>
      </c>
      <c r="AC26" s="8"/>
      <c r="AD26" s="8"/>
      <c r="AE26" s="8"/>
      <c r="AF26" s="8"/>
      <c r="AG26" s="9"/>
    </row>
    <row r="27" spans="1:33" ht="25.5">
      <c r="A27" s="25" t="s">
        <v>441</v>
      </c>
      <c r="B27" s="11" t="s">
        <v>444</v>
      </c>
      <c r="C27" s="8" t="s">
        <v>4</v>
      </c>
      <c r="D27" s="11" t="s">
        <v>4</v>
      </c>
      <c r="E27" s="2" t="s">
        <v>169</v>
      </c>
      <c r="F27" s="2" t="s">
        <v>170</v>
      </c>
      <c r="G27" s="11" t="s">
        <v>4</v>
      </c>
      <c r="H27" s="2" t="s">
        <v>169</v>
      </c>
      <c r="I27" s="8" t="s">
        <v>171</v>
      </c>
      <c r="J27" s="2" t="s">
        <v>169</v>
      </c>
      <c r="K27" s="8" t="s">
        <v>172</v>
      </c>
      <c r="L27" s="8" t="s">
        <v>173</v>
      </c>
      <c r="M27" s="2" t="s">
        <v>174</v>
      </c>
      <c r="N27" s="2" t="s">
        <v>169</v>
      </c>
      <c r="O27" s="2" t="s">
        <v>169</v>
      </c>
      <c r="P27" s="2" t="s">
        <v>175</v>
      </c>
      <c r="Q27" s="2" t="s">
        <v>176</v>
      </c>
      <c r="R27" s="2" t="s">
        <v>4</v>
      </c>
      <c r="S27" s="2" t="s">
        <v>176</v>
      </c>
      <c r="T27" s="11" t="s">
        <v>686</v>
      </c>
      <c r="U27" s="2" t="s">
        <v>177</v>
      </c>
      <c r="V27" s="2" t="s">
        <v>174</v>
      </c>
      <c r="W27" s="2" t="s">
        <v>173</v>
      </c>
      <c r="X27" s="2" t="s">
        <v>178</v>
      </c>
      <c r="Y27" s="13" t="s">
        <v>4</v>
      </c>
      <c r="Z27" s="2" t="s">
        <v>179</v>
      </c>
      <c r="AA27" s="11" t="s">
        <v>443</v>
      </c>
      <c r="AB27" s="2" t="s">
        <v>169</v>
      </c>
      <c r="AC27" s="8"/>
      <c r="AD27" s="8"/>
      <c r="AE27" s="8"/>
      <c r="AF27" s="8"/>
      <c r="AG27" s="9"/>
    </row>
    <row r="28" spans="1:33" ht="76.5">
      <c r="A28" s="1" t="s">
        <v>688</v>
      </c>
      <c r="B28" s="8" t="s">
        <v>180</v>
      </c>
      <c r="C28" s="8" t="s">
        <v>79</v>
      </c>
      <c r="D28" s="8" t="s">
        <v>79</v>
      </c>
      <c r="E28" s="2" t="s">
        <v>181</v>
      </c>
      <c r="F28" s="2" t="s">
        <v>687</v>
      </c>
      <c r="G28" s="11" t="s">
        <v>4</v>
      </c>
      <c r="H28" s="2" t="s">
        <v>182</v>
      </c>
      <c r="I28" s="8" t="s">
        <v>181</v>
      </c>
      <c r="J28" s="2" t="s">
        <v>182</v>
      </c>
      <c r="K28" s="8" t="s">
        <v>181</v>
      </c>
      <c r="L28" s="8" t="s">
        <v>180</v>
      </c>
      <c r="M28" s="2" t="s">
        <v>180</v>
      </c>
      <c r="N28" s="8" t="s">
        <v>182</v>
      </c>
      <c r="O28" s="8" t="s">
        <v>182</v>
      </c>
      <c r="P28" s="8" t="s">
        <v>694</v>
      </c>
      <c r="Q28" s="2" t="s">
        <v>181</v>
      </c>
      <c r="R28" s="2" t="s">
        <v>4</v>
      </c>
      <c r="S28" s="2" t="s">
        <v>692</v>
      </c>
      <c r="T28" s="2" t="s">
        <v>693</v>
      </c>
      <c r="U28" s="2" t="s">
        <v>180</v>
      </c>
      <c r="V28" s="2" t="s">
        <v>181</v>
      </c>
      <c r="W28" s="2" t="s">
        <v>181</v>
      </c>
      <c r="X28" s="2" t="s">
        <v>4</v>
      </c>
      <c r="Y28" s="13" t="s">
        <v>4</v>
      </c>
      <c r="Z28" s="2" t="s">
        <v>181</v>
      </c>
      <c r="AA28" s="2" t="s">
        <v>182</v>
      </c>
      <c r="AB28" s="2" t="s">
        <v>182</v>
      </c>
      <c r="AC28" s="8">
        <f>27-(AD28+AE28)</f>
        <v>20</v>
      </c>
      <c r="AD28" s="8">
        <f>COUNTIF(B28:AB28,"*-*")+COUNTIF(B28:AB28,"*borderline*")</f>
        <v>3</v>
      </c>
      <c r="AE28" s="8">
        <f>COUNTIF(B28:AB28,"n.r.")</f>
        <v>4</v>
      </c>
      <c r="AF28" s="8">
        <f>SUM(AC28:AD28)</f>
        <v>23</v>
      </c>
      <c r="AG28" s="28">
        <f t="shared" ref="AG28:AG31" si="0">AC28/AF28</f>
        <v>0.86956521739130432</v>
      </c>
    </row>
    <row r="29" spans="1:33" ht="38.25">
      <c r="A29" s="1" t="s">
        <v>689</v>
      </c>
      <c r="B29" s="8" t="s">
        <v>180</v>
      </c>
      <c r="C29" s="8" t="s">
        <v>79</v>
      </c>
      <c r="D29" s="11" t="s">
        <v>4</v>
      </c>
      <c r="E29" s="2" t="s">
        <v>690</v>
      </c>
      <c r="F29" s="11" t="s">
        <v>183</v>
      </c>
      <c r="G29" s="11" t="s">
        <v>4</v>
      </c>
      <c r="H29" s="2" t="s">
        <v>182</v>
      </c>
      <c r="I29" s="8" t="s">
        <v>181</v>
      </c>
      <c r="J29" s="2" t="s">
        <v>182</v>
      </c>
      <c r="K29" s="8" t="s">
        <v>756</v>
      </c>
      <c r="L29" s="11" t="s">
        <v>180</v>
      </c>
      <c r="M29" s="2" t="s">
        <v>180</v>
      </c>
      <c r="N29" s="8" t="s">
        <v>182</v>
      </c>
      <c r="O29" s="8" t="s">
        <v>182</v>
      </c>
      <c r="P29" s="11" t="s">
        <v>180</v>
      </c>
      <c r="Q29" s="11" t="s">
        <v>180</v>
      </c>
      <c r="R29" s="2" t="s">
        <v>184</v>
      </c>
      <c r="S29" s="8" t="s">
        <v>180</v>
      </c>
      <c r="T29" s="2" t="s">
        <v>691</v>
      </c>
      <c r="U29" s="2" t="s">
        <v>181</v>
      </c>
      <c r="V29" s="11" t="s">
        <v>181</v>
      </c>
      <c r="W29" s="2" t="s">
        <v>181</v>
      </c>
      <c r="X29" s="11" t="s">
        <v>79</v>
      </c>
      <c r="Y29" s="13" t="s">
        <v>4</v>
      </c>
      <c r="Z29" s="2" t="s">
        <v>181</v>
      </c>
      <c r="AA29" s="2" t="s">
        <v>182</v>
      </c>
      <c r="AB29" s="2" t="s">
        <v>182</v>
      </c>
      <c r="AC29" s="8">
        <f>27-(AD29+AE29)</f>
        <v>22</v>
      </c>
      <c r="AD29" s="8">
        <f>COUNTIF(B29:AB29,"*-*")</f>
        <v>2</v>
      </c>
      <c r="AE29" s="8">
        <f>COUNTIF(B29:AB29,"n.r.")</f>
        <v>3</v>
      </c>
      <c r="AF29" s="8">
        <f>SUM(AC29:AD29)</f>
        <v>24</v>
      </c>
      <c r="AG29" s="28">
        <f t="shared" si="0"/>
        <v>0.91666666666666663</v>
      </c>
    </row>
    <row r="30" spans="1:33">
      <c r="A30" s="1" t="s">
        <v>851</v>
      </c>
      <c r="B30" s="8" t="s">
        <v>79</v>
      </c>
      <c r="C30" s="8" t="s">
        <v>79</v>
      </c>
      <c r="D30" s="8" t="s">
        <v>79</v>
      </c>
      <c r="E30" s="29" t="s">
        <v>695</v>
      </c>
      <c r="F30" s="2" t="s">
        <v>79</v>
      </c>
      <c r="G30" s="8" t="s">
        <v>4</v>
      </c>
      <c r="H30" s="2" t="s">
        <v>185</v>
      </c>
      <c r="I30" s="8" t="s">
        <v>79</v>
      </c>
      <c r="J30" s="2" t="s">
        <v>185</v>
      </c>
      <c r="K30" s="8" t="s">
        <v>79</v>
      </c>
      <c r="L30" s="8" t="s">
        <v>79</v>
      </c>
      <c r="M30" s="2" t="s">
        <v>79</v>
      </c>
      <c r="N30" s="30" t="s">
        <v>186</v>
      </c>
      <c r="O30" s="30" t="s">
        <v>186</v>
      </c>
      <c r="P30" s="2" t="s">
        <v>4</v>
      </c>
      <c r="Q30" s="2" t="s">
        <v>79</v>
      </c>
      <c r="R30" s="2" t="s">
        <v>4</v>
      </c>
      <c r="S30" s="2" t="s">
        <v>79</v>
      </c>
      <c r="T30" s="2" t="s">
        <v>79</v>
      </c>
      <c r="U30" s="2" t="s">
        <v>185</v>
      </c>
      <c r="V30" s="2" t="s">
        <v>79</v>
      </c>
      <c r="W30" s="2" t="s">
        <v>185</v>
      </c>
      <c r="X30" s="2" t="s">
        <v>4</v>
      </c>
      <c r="Y30" s="13" t="s">
        <v>4</v>
      </c>
      <c r="Z30" s="29" t="s">
        <v>186</v>
      </c>
      <c r="AA30" s="2" t="s">
        <v>4</v>
      </c>
      <c r="AB30" s="2" t="s">
        <v>4</v>
      </c>
      <c r="AC30" s="8">
        <f>27-(AD30+AE30)</f>
        <v>8</v>
      </c>
      <c r="AD30" s="8">
        <f>COUNTIF(B30:AB30,"*-*")</f>
        <v>12</v>
      </c>
      <c r="AE30" s="8">
        <f>COUNTIF(B30:AB30,"n.r.")</f>
        <v>7</v>
      </c>
      <c r="AF30" s="8">
        <f>SUM(AC30:AD30)</f>
        <v>20</v>
      </c>
      <c r="AG30" s="28">
        <f t="shared" si="0"/>
        <v>0.4</v>
      </c>
    </row>
    <row r="31" spans="1:33">
      <c r="A31" s="1" t="s">
        <v>187</v>
      </c>
      <c r="B31" s="8" t="s">
        <v>185</v>
      </c>
      <c r="C31" s="8" t="s">
        <v>79</v>
      </c>
      <c r="D31" s="8" t="s">
        <v>79</v>
      </c>
      <c r="E31" s="2" t="s">
        <v>79</v>
      </c>
      <c r="F31" s="2" t="s">
        <v>79</v>
      </c>
      <c r="G31" s="8" t="s">
        <v>4</v>
      </c>
      <c r="H31" s="2" t="s">
        <v>4</v>
      </c>
      <c r="I31" s="8" t="s">
        <v>79</v>
      </c>
      <c r="J31" s="2" t="s">
        <v>4</v>
      </c>
      <c r="K31" s="8" t="s">
        <v>79</v>
      </c>
      <c r="L31" s="8" t="s">
        <v>79</v>
      </c>
      <c r="M31" s="2" t="s">
        <v>79</v>
      </c>
      <c r="N31" s="2" t="s">
        <v>4</v>
      </c>
      <c r="O31" s="2" t="s">
        <v>4</v>
      </c>
      <c r="P31" s="2" t="s">
        <v>4</v>
      </c>
      <c r="Q31" s="2" t="s">
        <v>79</v>
      </c>
      <c r="R31" s="2" t="s">
        <v>79</v>
      </c>
      <c r="S31" s="2" t="s">
        <v>79</v>
      </c>
      <c r="T31" s="2" t="s">
        <v>185</v>
      </c>
      <c r="U31" s="2" t="s">
        <v>79</v>
      </c>
      <c r="V31" s="2" t="s">
        <v>79</v>
      </c>
      <c r="W31" s="2" t="s">
        <v>185</v>
      </c>
      <c r="X31" s="2" t="s">
        <v>4</v>
      </c>
      <c r="Y31" s="13" t="s">
        <v>4</v>
      </c>
      <c r="Z31" s="13" t="s">
        <v>4</v>
      </c>
      <c r="AA31" s="2" t="s">
        <v>4</v>
      </c>
      <c r="AB31" s="2" t="s">
        <v>4</v>
      </c>
      <c r="AC31" s="8">
        <f>27-(AD31+AE31)</f>
        <v>3</v>
      </c>
      <c r="AD31" s="8">
        <f>COUNTIF(B31:AB31,"*-*")</f>
        <v>13</v>
      </c>
      <c r="AE31" s="8">
        <f>COUNTIF(B31:AB31,"n.r.")</f>
        <v>11</v>
      </c>
      <c r="AF31" s="8">
        <f>SUM(AC31:AD31)</f>
        <v>16</v>
      </c>
      <c r="AG31" s="28">
        <f t="shared" si="0"/>
        <v>0.1875</v>
      </c>
    </row>
    <row r="32" spans="1:33" ht="89.25">
      <c r="A32" s="1" t="s">
        <v>696</v>
      </c>
      <c r="B32" s="8" t="s">
        <v>188</v>
      </c>
      <c r="C32" s="8" t="s">
        <v>189</v>
      </c>
      <c r="D32" s="8" t="s">
        <v>79</v>
      </c>
      <c r="E32" s="2" t="s">
        <v>757</v>
      </c>
      <c r="F32" s="2" t="s">
        <v>697</v>
      </c>
      <c r="G32" s="8" t="s">
        <v>4</v>
      </c>
      <c r="H32" s="8" t="s">
        <v>190</v>
      </c>
      <c r="I32" s="8" t="s">
        <v>191</v>
      </c>
      <c r="J32" s="8" t="s">
        <v>190</v>
      </c>
      <c r="K32" s="8" t="s">
        <v>79</v>
      </c>
      <c r="L32" s="8" t="s">
        <v>192</v>
      </c>
      <c r="M32" s="2" t="s">
        <v>189</v>
      </c>
      <c r="N32" s="8" t="s">
        <v>193</v>
      </c>
      <c r="O32" s="8" t="s">
        <v>193</v>
      </c>
      <c r="P32" s="2" t="s">
        <v>4</v>
      </c>
      <c r="Q32" s="2" t="s">
        <v>4</v>
      </c>
      <c r="R32" s="11" t="s">
        <v>194</v>
      </c>
      <c r="S32" s="2" t="s">
        <v>79</v>
      </c>
      <c r="T32" s="2" t="s">
        <v>79</v>
      </c>
      <c r="U32" s="2" t="s">
        <v>195</v>
      </c>
      <c r="V32" s="2" t="s">
        <v>873</v>
      </c>
      <c r="W32" s="31" t="s">
        <v>4</v>
      </c>
      <c r="X32" s="2" t="s">
        <v>79</v>
      </c>
      <c r="Y32" s="13" t="s">
        <v>4</v>
      </c>
      <c r="Z32" s="13" t="s">
        <v>4</v>
      </c>
      <c r="AA32" s="2" t="s">
        <v>4</v>
      </c>
      <c r="AB32" s="2" t="s">
        <v>196</v>
      </c>
      <c r="AC32" s="8">
        <f>27-(AD32+AE32)</f>
        <v>15</v>
      </c>
      <c r="AD32" s="8">
        <f>COUNTIF(B32:AB32,"*-*")</f>
        <v>5</v>
      </c>
      <c r="AE32" s="8">
        <f>COUNTIF(B32:AB32,"n.r.")</f>
        <v>7</v>
      </c>
      <c r="AF32" s="8">
        <f>SUM(AC32:AD32)</f>
        <v>20</v>
      </c>
      <c r="AG32" s="28">
        <f t="shared" ref="AG32" si="1">AC32/AF32</f>
        <v>0.75</v>
      </c>
    </row>
    <row r="33" spans="1:33" ht="89.25">
      <c r="A33" s="1" t="s">
        <v>197</v>
      </c>
      <c r="B33" s="8"/>
      <c r="C33" s="8"/>
      <c r="D33" s="8" t="s">
        <v>198</v>
      </c>
      <c r="E33" s="11"/>
      <c r="F33" s="2"/>
      <c r="G33" s="8" t="s">
        <v>199</v>
      </c>
      <c r="H33" s="2" t="s">
        <v>200</v>
      </c>
      <c r="I33" s="32"/>
      <c r="J33" s="2" t="s">
        <v>201</v>
      </c>
      <c r="K33" s="8"/>
      <c r="L33" s="8"/>
      <c r="M33" s="33"/>
      <c r="N33" s="8"/>
      <c r="O33" s="8"/>
      <c r="P33" s="2" t="s">
        <v>202</v>
      </c>
      <c r="Q33" s="2"/>
      <c r="R33" s="2" t="s">
        <v>202</v>
      </c>
      <c r="S33" s="2"/>
      <c r="T33" s="2" t="s">
        <v>204</v>
      </c>
      <c r="U33" s="8" t="s">
        <v>205</v>
      </c>
      <c r="V33" s="2"/>
      <c r="W33" s="2"/>
      <c r="X33" s="2"/>
      <c r="Y33" s="13" t="s">
        <v>206</v>
      </c>
      <c r="Z33" s="2" t="s">
        <v>202</v>
      </c>
      <c r="AA33" s="2" t="s">
        <v>202</v>
      </c>
      <c r="AB33" s="2" t="s">
        <v>874</v>
      </c>
      <c r="AC33" s="8"/>
      <c r="AD33" s="8"/>
      <c r="AE33" s="8"/>
      <c r="AF33" s="8"/>
      <c r="AG33" s="9"/>
    </row>
    <row r="34" spans="1:33">
      <c r="A34" s="34" t="s">
        <v>728</v>
      </c>
      <c r="B34" s="20"/>
      <c r="C34" s="20"/>
      <c r="D34" s="20"/>
      <c r="E34" s="35"/>
      <c r="F34" s="35"/>
      <c r="G34" s="20"/>
      <c r="H34" s="35"/>
      <c r="I34" s="20"/>
      <c r="J34" s="36"/>
      <c r="K34" s="20"/>
      <c r="L34" s="37"/>
      <c r="M34" s="36"/>
      <c r="N34" s="20"/>
      <c r="O34" s="20"/>
      <c r="P34" s="36"/>
      <c r="Q34" s="35"/>
      <c r="R34" s="36"/>
      <c r="S34" s="35"/>
      <c r="T34" s="38"/>
      <c r="U34" s="36"/>
      <c r="V34" s="36"/>
      <c r="W34" s="36"/>
      <c r="X34" s="35"/>
      <c r="Y34" s="39"/>
      <c r="Z34" s="35"/>
      <c r="AA34" s="35"/>
      <c r="AB34" s="35"/>
      <c r="AC34" s="20"/>
      <c r="AD34" s="20"/>
      <c r="AE34" s="20"/>
      <c r="AF34" s="20"/>
      <c r="AG34" s="21"/>
    </row>
    <row r="35" spans="1:33" ht="25.5">
      <c r="A35" s="40" t="s">
        <v>753</v>
      </c>
      <c r="B35" s="11" t="s">
        <v>79</v>
      </c>
      <c r="C35" s="11" t="s">
        <v>79</v>
      </c>
      <c r="D35" s="8" t="s">
        <v>79</v>
      </c>
      <c r="E35" s="11" t="s">
        <v>79</v>
      </c>
      <c r="F35" s="8" t="s">
        <v>79</v>
      </c>
      <c r="G35" s="8" t="s">
        <v>79</v>
      </c>
      <c r="H35" s="11" t="s">
        <v>185</v>
      </c>
      <c r="I35" s="8" t="s">
        <v>79</v>
      </c>
      <c r="J35" s="8" t="s">
        <v>79</v>
      </c>
      <c r="K35" s="8" t="s">
        <v>79</v>
      </c>
      <c r="L35" s="11" t="s">
        <v>185</v>
      </c>
      <c r="M35" s="2" t="s">
        <v>79</v>
      </c>
      <c r="N35" s="8" t="s">
        <v>185</v>
      </c>
      <c r="O35" s="8" t="s">
        <v>185</v>
      </c>
      <c r="P35" s="29" t="s">
        <v>207</v>
      </c>
      <c r="Q35" s="11" t="s">
        <v>79</v>
      </c>
      <c r="R35" s="2" t="s">
        <v>185</v>
      </c>
      <c r="S35" s="11" t="s">
        <v>79</v>
      </c>
      <c r="T35" s="11" t="s">
        <v>79</v>
      </c>
      <c r="U35" s="11" t="s">
        <v>79</v>
      </c>
      <c r="V35" s="8" t="s">
        <v>79</v>
      </c>
      <c r="W35" s="2" t="s">
        <v>79</v>
      </c>
      <c r="X35" s="11" t="s">
        <v>79</v>
      </c>
      <c r="Y35" s="41" t="s">
        <v>79</v>
      </c>
      <c r="Z35" s="11" t="s">
        <v>79</v>
      </c>
      <c r="AA35" s="11" t="s">
        <v>185</v>
      </c>
      <c r="AB35" s="11" t="s">
        <v>185</v>
      </c>
      <c r="AC35" s="8">
        <f>27-(AD35+AE35)</f>
        <v>7</v>
      </c>
      <c r="AD35" s="8">
        <f>COUNTIF(B35:AB35,"*-*")</f>
        <v>20</v>
      </c>
      <c r="AE35" s="8">
        <f>COUNTIF(B35:AB35,"n.r.")</f>
        <v>0</v>
      </c>
      <c r="AF35" s="8">
        <f>SUM(AC35:AD35)</f>
        <v>27</v>
      </c>
      <c r="AG35" s="28">
        <f t="shared" ref="AG35" si="2">AC35/AF35</f>
        <v>0.25925925925925924</v>
      </c>
    </row>
    <row r="36" spans="1:33" ht="25.5">
      <c r="A36" s="40" t="s">
        <v>208</v>
      </c>
      <c r="B36" s="8" t="s">
        <v>209</v>
      </c>
      <c r="C36" s="8" t="s">
        <v>210</v>
      </c>
      <c r="D36" s="11" t="s">
        <v>4</v>
      </c>
      <c r="E36" s="11" t="s">
        <v>4</v>
      </c>
      <c r="F36" s="11" t="s">
        <v>211</v>
      </c>
      <c r="G36" s="8" t="s">
        <v>769</v>
      </c>
      <c r="H36" s="11" t="s">
        <v>829</v>
      </c>
      <c r="I36" s="8" t="s">
        <v>212</v>
      </c>
      <c r="J36" s="2" t="s">
        <v>770</v>
      </c>
      <c r="K36" s="8" t="s">
        <v>831</v>
      </c>
      <c r="L36" s="11" t="s">
        <v>833</v>
      </c>
      <c r="M36" s="2" t="s">
        <v>213</v>
      </c>
      <c r="N36" s="8" t="s">
        <v>835</v>
      </c>
      <c r="O36" s="8" t="s">
        <v>770</v>
      </c>
      <c r="P36" s="2" t="s">
        <v>771</v>
      </c>
      <c r="Q36" s="11" t="s">
        <v>772</v>
      </c>
      <c r="R36" s="2" t="s">
        <v>838</v>
      </c>
      <c r="S36" s="11" t="s">
        <v>841</v>
      </c>
      <c r="T36" s="11" t="s">
        <v>773</v>
      </c>
      <c r="U36" s="2" t="s">
        <v>843</v>
      </c>
      <c r="V36" s="2" t="s">
        <v>774</v>
      </c>
      <c r="W36" s="2" t="s">
        <v>775</v>
      </c>
      <c r="X36" s="11" t="s">
        <v>776</v>
      </c>
      <c r="Y36" s="41" t="s">
        <v>777</v>
      </c>
      <c r="Z36" s="11" t="s">
        <v>214</v>
      </c>
      <c r="AA36" s="11" t="s">
        <v>4</v>
      </c>
      <c r="AB36" s="11" t="s">
        <v>845</v>
      </c>
      <c r="AC36" s="8"/>
      <c r="AD36" s="8"/>
      <c r="AE36" s="8"/>
      <c r="AF36" s="8"/>
      <c r="AG36" s="9"/>
    </row>
    <row r="37" spans="1:33" ht="25.5">
      <c r="A37" s="40" t="s">
        <v>215</v>
      </c>
      <c r="B37" s="8" t="s">
        <v>828</v>
      </c>
      <c r="C37" s="8" t="s">
        <v>778</v>
      </c>
      <c r="D37" s="11" t="s">
        <v>4</v>
      </c>
      <c r="E37" s="11" t="s">
        <v>779</v>
      </c>
      <c r="F37" s="11" t="s">
        <v>216</v>
      </c>
      <c r="G37" s="8" t="s">
        <v>780</v>
      </c>
      <c r="H37" s="11" t="s">
        <v>781</v>
      </c>
      <c r="I37" s="8" t="s">
        <v>782</v>
      </c>
      <c r="J37" s="2" t="s">
        <v>769</v>
      </c>
      <c r="K37" s="8" t="s">
        <v>783</v>
      </c>
      <c r="L37" s="11" t="s">
        <v>834</v>
      </c>
      <c r="M37" s="2" t="s">
        <v>217</v>
      </c>
      <c r="N37" s="8" t="s">
        <v>784</v>
      </c>
      <c r="O37" s="8" t="s">
        <v>836</v>
      </c>
      <c r="P37" s="2" t="s">
        <v>785</v>
      </c>
      <c r="Q37" s="11" t="s">
        <v>842</v>
      </c>
      <c r="R37" s="2" t="s">
        <v>839</v>
      </c>
      <c r="S37" s="11" t="s">
        <v>786</v>
      </c>
      <c r="T37" s="11" t="s">
        <v>787</v>
      </c>
      <c r="U37" s="2" t="s">
        <v>788</v>
      </c>
      <c r="V37" s="2" t="s">
        <v>789</v>
      </c>
      <c r="W37" s="2" t="s">
        <v>790</v>
      </c>
      <c r="X37" s="11" t="s">
        <v>770</v>
      </c>
      <c r="Y37" s="41" t="s">
        <v>791</v>
      </c>
      <c r="Z37" s="11" t="s">
        <v>218</v>
      </c>
      <c r="AA37" s="11" t="s">
        <v>4</v>
      </c>
      <c r="AB37" s="11" t="s">
        <v>4</v>
      </c>
      <c r="AC37" s="8"/>
      <c r="AD37" s="8"/>
      <c r="AE37" s="8"/>
      <c r="AF37" s="8"/>
      <c r="AG37" s="9"/>
    </row>
    <row r="38" spans="1:33" ht="25.5">
      <c r="A38" s="40" t="s">
        <v>219</v>
      </c>
      <c r="B38" s="8" t="s">
        <v>220</v>
      </c>
      <c r="C38" s="8" t="s">
        <v>221</v>
      </c>
      <c r="D38" s="11" t="s">
        <v>4</v>
      </c>
      <c r="E38" s="42" t="s">
        <v>792</v>
      </c>
      <c r="F38" s="11" t="s">
        <v>222</v>
      </c>
      <c r="G38" s="8" t="s">
        <v>793</v>
      </c>
      <c r="H38" s="11" t="s">
        <v>830</v>
      </c>
      <c r="I38" s="8" t="s">
        <v>794</v>
      </c>
      <c r="J38" s="2" t="s">
        <v>795</v>
      </c>
      <c r="K38" s="8" t="s">
        <v>832</v>
      </c>
      <c r="L38" s="11" t="s">
        <v>796</v>
      </c>
      <c r="M38" s="2" t="s">
        <v>223</v>
      </c>
      <c r="N38" s="8" t="s">
        <v>797</v>
      </c>
      <c r="O38" s="8" t="s">
        <v>795</v>
      </c>
      <c r="P38" s="2" t="s">
        <v>837</v>
      </c>
      <c r="Q38" s="11" t="s">
        <v>798</v>
      </c>
      <c r="R38" s="2" t="s">
        <v>840</v>
      </c>
      <c r="S38" s="11" t="s">
        <v>799</v>
      </c>
      <c r="T38" s="11" t="s">
        <v>800</v>
      </c>
      <c r="U38" s="2" t="s">
        <v>801</v>
      </c>
      <c r="V38" s="2" t="s">
        <v>802</v>
      </c>
      <c r="W38" s="2" t="s">
        <v>803</v>
      </c>
      <c r="X38" s="11" t="s">
        <v>804</v>
      </c>
      <c r="Y38" s="41" t="s">
        <v>805</v>
      </c>
      <c r="Z38" s="2" t="s">
        <v>806</v>
      </c>
      <c r="AA38" s="11" t="s">
        <v>844</v>
      </c>
      <c r="AB38" s="11" t="s">
        <v>807</v>
      </c>
      <c r="AC38" s="8"/>
      <c r="AD38" s="8"/>
      <c r="AE38" s="8"/>
      <c r="AF38" s="8"/>
      <c r="AG38" s="9"/>
    </row>
    <row r="39" spans="1:33">
      <c r="A39" s="43" t="s">
        <v>729</v>
      </c>
      <c r="B39" s="20"/>
      <c r="C39" s="20"/>
      <c r="D39" s="20"/>
      <c r="E39" s="35"/>
      <c r="F39" s="35"/>
      <c r="G39" s="20"/>
      <c r="H39" s="35"/>
      <c r="I39" s="20"/>
      <c r="J39" s="35"/>
      <c r="K39" s="20"/>
      <c r="L39" s="37"/>
      <c r="M39" s="38"/>
      <c r="N39" s="20"/>
      <c r="O39" s="20"/>
      <c r="P39" s="38"/>
      <c r="Q39" s="35"/>
      <c r="R39" s="38"/>
      <c r="S39" s="35"/>
      <c r="T39" s="35"/>
      <c r="U39" s="38"/>
      <c r="V39" s="35"/>
      <c r="W39" s="38"/>
      <c r="X39" s="35"/>
      <c r="Y39" s="44"/>
      <c r="Z39" s="35"/>
      <c r="AA39" s="35"/>
      <c r="AB39" s="35"/>
      <c r="AC39" s="20"/>
      <c r="AD39" s="20"/>
      <c r="AE39" s="20"/>
      <c r="AF39" s="20"/>
      <c r="AG39" s="21"/>
    </row>
    <row r="40" spans="1:33">
      <c r="A40" s="40" t="s">
        <v>224</v>
      </c>
      <c r="B40" s="8" t="s">
        <v>79</v>
      </c>
      <c r="C40" s="8" t="s">
        <v>79</v>
      </c>
      <c r="D40" s="8" t="s">
        <v>4</v>
      </c>
      <c r="E40" s="11" t="s">
        <v>4</v>
      </c>
      <c r="F40" s="11" t="s">
        <v>79</v>
      </c>
      <c r="G40" s="8" t="s">
        <v>79</v>
      </c>
      <c r="H40" s="11" t="s">
        <v>185</v>
      </c>
      <c r="I40" s="8" t="s">
        <v>185</v>
      </c>
      <c r="J40" s="2" t="s">
        <v>185</v>
      </c>
      <c r="K40" s="8" t="s">
        <v>185</v>
      </c>
      <c r="L40" s="11" t="s">
        <v>185</v>
      </c>
      <c r="M40" s="2" t="s">
        <v>79</v>
      </c>
      <c r="N40" s="8" t="s">
        <v>79</v>
      </c>
      <c r="O40" s="8" t="s">
        <v>79</v>
      </c>
      <c r="P40" s="2" t="s">
        <v>185</v>
      </c>
      <c r="Q40" s="2" t="s">
        <v>79</v>
      </c>
      <c r="R40" s="2" t="s">
        <v>79</v>
      </c>
      <c r="S40" s="11" t="s">
        <v>79</v>
      </c>
      <c r="T40" s="11" t="s">
        <v>185</v>
      </c>
      <c r="U40" s="2" t="s">
        <v>79</v>
      </c>
      <c r="V40" s="2" t="s">
        <v>79</v>
      </c>
      <c r="W40" s="2" t="s">
        <v>79</v>
      </c>
      <c r="X40" s="11" t="s">
        <v>79</v>
      </c>
      <c r="Y40" s="41" t="s">
        <v>185</v>
      </c>
      <c r="Z40" s="11" t="s">
        <v>4</v>
      </c>
      <c r="AA40" s="11" t="s">
        <v>185</v>
      </c>
      <c r="AB40" s="11" t="s">
        <v>185</v>
      </c>
      <c r="AC40" s="8">
        <f>27-(AD40+AE40)</f>
        <v>10</v>
      </c>
      <c r="AD40" s="8">
        <f>COUNTIF(B40:AB40,"*-*")</f>
        <v>14</v>
      </c>
      <c r="AE40" s="8">
        <f>COUNTIF(B40:AB40,"n.r.")</f>
        <v>3</v>
      </c>
      <c r="AF40" s="8">
        <f>SUM(AC40:AD40)</f>
        <v>24</v>
      </c>
      <c r="AG40" s="28">
        <f t="shared" ref="AG40:AG55" si="3">AC40/AF40</f>
        <v>0.41666666666666669</v>
      </c>
    </row>
    <row r="41" spans="1:33">
      <c r="A41" s="45" t="s">
        <v>225</v>
      </c>
      <c r="B41" s="8" t="s">
        <v>185</v>
      </c>
      <c r="C41" s="8" t="s">
        <v>79</v>
      </c>
      <c r="D41" s="8" t="s">
        <v>4</v>
      </c>
      <c r="E41" s="11" t="s">
        <v>79</v>
      </c>
      <c r="F41" s="2" t="s">
        <v>79</v>
      </c>
      <c r="G41" s="8" t="s">
        <v>185</v>
      </c>
      <c r="H41" s="2" t="s">
        <v>185</v>
      </c>
      <c r="I41" s="8" t="s">
        <v>79</v>
      </c>
      <c r="J41" s="2" t="s">
        <v>185</v>
      </c>
      <c r="K41" s="8" t="s">
        <v>185</v>
      </c>
      <c r="L41" s="8" t="s">
        <v>79</v>
      </c>
      <c r="M41" s="2" t="s">
        <v>79</v>
      </c>
      <c r="N41" s="8" t="s">
        <v>185</v>
      </c>
      <c r="O41" s="8" t="s">
        <v>185</v>
      </c>
      <c r="P41" s="2" t="s">
        <v>79</v>
      </c>
      <c r="Q41" s="2" t="s">
        <v>79</v>
      </c>
      <c r="R41" s="2" t="s">
        <v>79</v>
      </c>
      <c r="S41" s="2" t="s">
        <v>185</v>
      </c>
      <c r="T41" s="2" t="s">
        <v>185</v>
      </c>
      <c r="U41" s="2" t="s">
        <v>79</v>
      </c>
      <c r="V41" s="29" t="s">
        <v>226</v>
      </c>
      <c r="W41" s="2" t="s">
        <v>185</v>
      </c>
      <c r="X41" s="2" t="s">
        <v>79</v>
      </c>
      <c r="Y41" s="13" t="s">
        <v>185</v>
      </c>
      <c r="Z41" s="2" t="s">
        <v>185</v>
      </c>
      <c r="AA41" s="2" t="s">
        <v>79</v>
      </c>
      <c r="AB41" s="2" t="s">
        <v>79</v>
      </c>
      <c r="AC41" s="8">
        <f t="shared" ref="AC41:AC55" si="4">27-(AD41+AE41)</f>
        <v>13</v>
      </c>
      <c r="AD41" s="8">
        <f t="shared" ref="AD41:AD55" si="5">COUNTIF(B41:AB41,"*-*")</f>
        <v>13</v>
      </c>
      <c r="AE41" s="8">
        <f t="shared" ref="AE41:AE55" si="6">COUNTIF(B41:AB41,"n.r.")</f>
        <v>1</v>
      </c>
      <c r="AF41" s="8">
        <f t="shared" ref="AF41:AF55" si="7">SUM(AC41:AD41)</f>
        <v>26</v>
      </c>
      <c r="AG41" s="28">
        <f t="shared" si="3"/>
        <v>0.5</v>
      </c>
    </row>
    <row r="42" spans="1:33">
      <c r="A42" s="45" t="s">
        <v>227</v>
      </c>
      <c r="B42" s="8" t="s">
        <v>185</v>
      </c>
      <c r="C42" s="8" t="s">
        <v>79</v>
      </c>
      <c r="D42" s="8" t="s">
        <v>4</v>
      </c>
      <c r="E42" s="11" t="s">
        <v>4</v>
      </c>
      <c r="F42" s="2" t="s">
        <v>79</v>
      </c>
      <c r="G42" s="8" t="s">
        <v>185</v>
      </c>
      <c r="H42" s="2" t="s">
        <v>185</v>
      </c>
      <c r="I42" s="8" t="s">
        <v>79</v>
      </c>
      <c r="J42" s="2" t="s">
        <v>185</v>
      </c>
      <c r="K42" s="8" t="s">
        <v>79</v>
      </c>
      <c r="L42" s="8" t="s">
        <v>79</v>
      </c>
      <c r="M42" s="2" t="s">
        <v>79</v>
      </c>
      <c r="N42" s="8" t="s">
        <v>79</v>
      </c>
      <c r="O42" s="8" t="s">
        <v>79</v>
      </c>
      <c r="P42" s="2" t="s">
        <v>79</v>
      </c>
      <c r="Q42" s="2" t="s">
        <v>79</v>
      </c>
      <c r="R42" s="2" t="s">
        <v>79</v>
      </c>
      <c r="S42" s="2" t="s">
        <v>79</v>
      </c>
      <c r="T42" s="2" t="s">
        <v>79</v>
      </c>
      <c r="U42" s="2" t="s">
        <v>79</v>
      </c>
      <c r="V42" s="2" t="s">
        <v>79</v>
      </c>
      <c r="W42" s="2" t="s">
        <v>79</v>
      </c>
      <c r="X42" s="2" t="s">
        <v>79</v>
      </c>
      <c r="Y42" s="13" t="s">
        <v>185</v>
      </c>
      <c r="Z42" s="2" t="s">
        <v>185</v>
      </c>
      <c r="AA42" s="2" t="s">
        <v>185</v>
      </c>
      <c r="AB42" s="2" t="s">
        <v>79</v>
      </c>
      <c r="AC42" s="8">
        <f t="shared" si="4"/>
        <v>7</v>
      </c>
      <c r="AD42" s="8">
        <f t="shared" si="5"/>
        <v>18</v>
      </c>
      <c r="AE42" s="8">
        <f t="shared" si="6"/>
        <v>2</v>
      </c>
      <c r="AF42" s="8">
        <f t="shared" si="7"/>
        <v>25</v>
      </c>
      <c r="AG42" s="28">
        <f t="shared" si="3"/>
        <v>0.28000000000000003</v>
      </c>
    </row>
    <row r="43" spans="1:33">
      <c r="A43" s="45" t="s">
        <v>228</v>
      </c>
      <c r="B43" s="8" t="s">
        <v>79</v>
      </c>
      <c r="C43" s="8" t="s">
        <v>79</v>
      </c>
      <c r="D43" s="8" t="s">
        <v>4</v>
      </c>
      <c r="E43" s="11" t="s">
        <v>4</v>
      </c>
      <c r="F43" s="2" t="s">
        <v>79</v>
      </c>
      <c r="G43" s="8" t="s">
        <v>79</v>
      </c>
      <c r="H43" s="2" t="s">
        <v>79</v>
      </c>
      <c r="I43" s="8" t="s">
        <v>79</v>
      </c>
      <c r="J43" s="2" t="s">
        <v>185</v>
      </c>
      <c r="K43" s="8" t="s">
        <v>79</v>
      </c>
      <c r="L43" s="8" t="s">
        <v>79</v>
      </c>
      <c r="M43" s="2" t="s">
        <v>79</v>
      </c>
      <c r="N43" s="8" t="s">
        <v>79</v>
      </c>
      <c r="O43" s="8" t="s">
        <v>79</v>
      </c>
      <c r="P43" s="2" t="s">
        <v>185</v>
      </c>
      <c r="Q43" s="2" t="s">
        <v>79</v>
      </c>
      <c r="R43" s="2" t="s">
        <v>185</v>
      </c>
      <c r="S43" s="2" t="s">
        <v>79</v>
      </c>
      <c r="T43" s="2" t="s">
        <v>79</v>
      </c>
      <c r="U43" s="2" t="s">
        <v>185</v>
      </c>
      <c r="V43" s="2" t="s">
        <v>79</v>
      </c>
      <c r="W43" s="2" t="s">
        <v>185</v>
      </c>
      <c r="X43" s="2" t="s">
        <v>79</v>
      </c>
      <c r="Y43" s="13" t="s">
        <v>185</v>
      </c>
      <c r="Z43" s="11" t="s">
        <v>4</v>
      </c>
      <c r="AA43" s="2" t="s">
        <v>185</v>
      </c>
      <c r="AB43" s="2" t="s">
        <v>79</v>
      </c>
      <c r="AC43" s="8">
        <f t="shared" si="4"/>
        <v>7</v>
      </c>
      <c r="AD43" s="8">
        <f t="shared" si="5"/>
        <v>17</v>
      </c>
      <c r="AE43" s="8">
        <f t="shared" si="6"/>
        <v>3</v>
      </c>
      <c r="AF43" s="8">
        <f t="shared" si="7"/>
        <v>24</v>
      </c>
      <c r="AG43" s="28">
        <f t="shared" si="3"/>
        <v>0.29166666666666669</v>
      </c>
    </row>
    <row r="44" spans="1:33">
      <c r="A44" s="25" t="s">
        <v>229</v>
      </c>
      <c r="B44" s="8" t="s">
        <v>185</v>
      </c>
      <c r="C44" s="8" t="s">
        <v>79</v>
      </c>
      <c r="D44" s="8" t="s">
        <v>4</v>
      </c>
      <c r="E44" s="11" t="s">
        <v>79</v>
      </c>
      <c r="F44" s="2" t="s">
        <v>79</v>
      </c>
      <c r="G44" s="8" t="s">
        <v>79</v>
      </c>
      <c r="H44" s="2" t="s">
        <v>79</v>
      </c>
      <c r="I44" s="8" t="s">
        <v>79</v>
      </c>
      <c r="J44" s="2" t="s">
        <v>79</v>
      </c>
      <c r="K44" s="8" t="s">
        <v>185</v>
      </c>
      <c r="L44" s="8" t="s">
        <v>79</v>
      </c>
      <c r="M44" s="2" t="s">
        <v>185</v>
      </c>
      <c r="N44" s="8" t="s">
        <v>185</v>
      </c>
      <c r="O44" s="8" t="s">
        <v>185</v>
      </c>
      <c r="P44" s="2" t="s">
        <v>185</v>
      </c>
      <c r="Q44" s="2" t="s">
        <v>185</v>
      </c>
      <c r="R44" s="29" t="s">
        <v>230</v>
      </c>
      <c r="S44" s="2" t="s">
        <v>185</v>
      </c>
      <c r="T44" s="29" t="s">
        <v>231</v>
      </c>
      <c r="U44" s="29" t="s">
        <v>232</v>
      </c>
      <c r="V44" s="2" t="s">
        <v>79</v>
      </c>
      <c r="W44" s="2" t="s">
        <v>185</v>
      </c>
      <c r="X44" s="2" t="s">
        <v>185</v>
      </c>
      <c r="Y44" s="13" t="s">
        <v>185</v>
      </c>
      <c r="Z44" s="2" t="s">
        <v>185</v>
      </c>
      <c r="AA44" s="2" t="s">
        <v>185</v>
      </c>
      <c r="AB44" s="2" t="s">
        <v>79</v>
      </c>
      <c r="AC44" s="8">
        <f t="shared" si="4"/>
        <v>16</v>
      </c>
      <c r="AD44" s="8">
        <f t="shared" si="5"/>
        <v>10</v>
      </c>
      <c r="AE44" s="8">
        <f t="shared" si="6"/>
        <v>1</v>
      </c>
      <c r="AF44" s="8">
        <f t="shared" si="7"/>
        <v>26</v>
      </c>
      <c r="AG44" s="28">
        <f t="shared" si="3"/>
        <v>0.61538461538461542</v>
      </c>
    </row>
    <row r="45" spans="1:33">
      <c r="A45" s="40" t="s">
        <v>233</v>
      </c>
      <c r="B45" s="8" t="s">
        <v>79</v>
      </c>
      <c r="C45" s="8" t="s">
        <v>79</v>
      </c>
      <c r="D45" s="8" t="s">
        <v>4</v>
      </c>
      <c r="E45" s="11" t="s">
        <v>4</v>
      </c>
      <c r="F45" s="2" t="s">
        <v>79</v>
      </c>
      <c r="G45" s="8" t="s">
        <v>185</v>
      </c>
      <c r="H45" s="2" t="s">
        <v>185</v>
      </c>
      <c r="I45" s="8" t="s">
        <v>185</v>
      </c>
      <c r="J45" s="2" t="s">
        <v>185</v>
      </c>
      <c r="K45" s="8" t="s">
        <v>79</v>
      </c>
      <c r="L45" s="8" t="s">
        <v>185</v>
      </c>
      <c r="M45" s="2" t="s">
        <v>79</v>
      </c>
      <c r="N45" s="8" t="s">
        <v>79</v>
      </c>
      <c r="O45" s="8" t="s">
        <v>79</v>
      </c>
      <c r="P45" s="2" t="s">
        <v>185</v>
      </c>
      <c r="Q45" s="2" t="s">
        <v>79</v>
      </c>
      <c r="R45" s="2" t="s">
        <v>185</v>
      </c>
      <c r="S45" s="2" t="s">
        <v>79</v>
      </c>
      <c r="T45" s="2" t="s">
        <v>79</v>
      </c>
      <c r="U45" s="2" t="s">
        <v>185</v>
      </c>
      <c r="V45" s="2" t="s">
        <v>79</v>
      </c>
      <c r="W45" s="2" t="s">
        <v>79</v>
      </c>
      <c r="X45" s="2" t="s">
        <v>79</v>
      </c>
      <c r="Y45" s="13" t="s">
        <v>79</v>
      </c>
      <c r="Z45" s="2" t="s">
        <v>185</v>
      </c>
      <c r="AA45" s="2" t="s">
        <v>185</v>
      </c>
      <c r="AB45" s="2" t="s">
        <v>185</v>
      </c>
      <c r="AC45" s="8">
        <f t="shared" si="4"/>
        <v>11</v>
      </c>
      <c r="AD45" s="8">
        <f t="shared" si="5"/>
        <v>14</v>
      </c>
      <c r="AE45" s="8">
        <f t="shared" si="6"/>
        <v>2</v>
      </c>
      <c r="AF45" s="8">
        <f t="shared" si="7"/>
        <v>25</v>
      </c>
      <c r="AG45" s="28">
        <f t="shared" si="3"/>
        <v>0.44</v>
      </c>
    </row>
    <row r="46" spans="1:33">
      <c r="A46" s="45" t="s">
        <v>234</v>
      </c>
      <c r="B46" s="8" t="s">
        <v>79</v>
      </c>
      <c r="C46" s="8" t="s">
        <v>79</v>
      </c>
      <c r="D46" s="8" t="s">
        <v>4</v>
      </c>
      <c r="E46" s="11" t="s">
        <v>79</v>
      </c>
      <c r="F46" s="2" t="s">
        <v>79</v>
      </c>
      <c r="G46" s="30" t="s">
        <v>235</v>
      </c>
      <c r="H46" s="2" t="s">
        <v>185</v>
      </c>
      <c r="I46" s="30" t="s">
        <v>235</v>
      </c>
      <c r="J46" s="2" t="s">
        <v>79</v>
      </c>
      <c r="K46" s="8" t="s">
        <v>185</v>
      </c>
      <c r="L46" s="8" t="s">
        <v>185</v>
      </c>
      <c r="M46" s="2" t="s">
        <v>79</v>
      </c>
      <c r="N46" s="8" t="s">
        <v>79</v>
      </c>
      <c r="O46" s="8" t="s">
        <v>79</v>
      </c>
      <c r="P46" s="2" t="s">
        <v>79</v>
      </c>
      <c r="Q46" s="2" t="s">
        <v>79</v>
      </c>
      <c r="R46" s="2" t="s">
        <v>79</v>
      </c>
      <c r="S46" s="2" t="s">
        <v>79</v>
      </c>
      <c r="T46" s="2" t="s">
        <v>79</v>
      </c>
      <c r="U46" s="2" t="s">
        <v>79</v>
      </c>
      <c r="V46" s="2" t="s">
        <v>79</v>
      </c>
      <c r="W46" s="2" t="s">
        <v>79</v>
      </c>
      <c r="X46" s="2" t="s">
        <v>79</v>
      </c>
      <c r="Y46" s="13" t="s">
        <v>185</v>
      </c>
      <c r="Z46" s="11" t="s">
        <v>4</v>
      </c>
      <c r="AA46" s="2" t="s">
        <v>79</v>
      </c>
      <c r="AB46" s="2" t="s">
        <v>79</v>
      </c>
      <c r="AC46" s="8">
        <f t="shared" si="4"/>
        <v>6</v>
      </c>
      <c r="AD46" s="8">
        <f t="shared" si="5"/>
        <v>19</v>
      </c>
      <c r="AE46" s="8">
        <f t="shared" si="6"/>
        <v>2</v>
      </c>
      <c r="AF46" s="8">
        <f t="shared" si="7"/>
        <v>25</v>
      </c>
      <c r="AG46" s="28">
        <f t="shared" si="3"/>
        <v>0.24</v>
      </c>
    </row>
    <row r="47" spans="1:33">
      <c r="A47" s="45" t="s">
        <v>236</v>
      </c>
      <c r="B47" s="8" t="s">
        <v>79</v>
      </c>
      <c r="C47" s="8" t="s">
        <v>4</v>
      </c>
      <c r="D47" s="8" t="s">
        <v>4</v>
      </c>
      <c r="E47" s="11" t="s">
        <v>79</v>
      </c>
      <c r="F47" s="2" t="s">
        <v>79</v>
      </c>
      <c r="G47" s="8" t="s">
        <v>79</v>
      </c>
      <c r="H47" s="2" t="s">
        <v>185</v>
      </c>
      <c r="I47" s="30" t="s">
        <v>237</v>
      </c>
      <c r="J47" s="2" t="s">
        <v>79</v>
      </c>
      <c r="K47" s="8" t="s">
        <v>79</v>
      </c>
      <c r="L47" s="8" t="s">
        <v>79</v>
      </c>
      <c r="M47" s="2" t="s">
        <v>79</v>
      </c>
      <c r="N47" s="8" t="s">
        <v>79</v>
      </c>
      <c r="O47" s="8" t="s">
        <v>79</v>
      </c>
      <c r="P47" s="2" t="s">
        <v>79</v>
      </c>
      <c r="Q47" s="2" t="s">
        <v>79</v>
      </c>
      <c r="R47" s="29" t="s">
        <v>230</v>
      </c>
      <c r="S47" s="2" t="s">
        <v>79</v>
      </c>
      <c r="T47" s="2" t="s">
        <v>79</v>
      </c>
      <c r="U47" s="2" t="s">
        <v>79</v>
      </c>
      <c r="V47" s="29" t="s">
        <v>226</v>
      </c>
      <c r="W47" s="2" t="s">
        <v>79</v>
      </c>
      <c r="X47" s="2" t="s">
        <v>79</v>
      </c>
      <c r="Y47" s="13" t="s">
        <v>79</v>
      </c>
      <c r="Z47" s="2" t="s">
        <v>238</v>
      </c>
      <c r="AA47" s="2" t="s">
        <v>185</v>
      </c>
      <c r="AB47" s="2" t="s">
        <v>185</v>
      </c>
      <c r="AC47" s="8">
        <f t="shared" si="4"/>
        <v>7</v>
      </c>
      <c r="AD47" s="8">
        <f t="shared" si="5"/>
        <v>18</v>
      </c>
      <c r="AE47" s="8">
        <f t="shared" si="6"/>
        <v>2</v>
      </c>
      <c r="AF47" s="8">
        <f t="shared" si="7"/>
        <v>25</v>
      </c>
      <c r="AG47" s="28">
        <f t="shared" si="3"/>
        <v>0.28000000000000003</v>
      </c>
    </row>
    <row r="48" spans="1:33">
      <c r="A48" s="45" t="s">
        <v>239</v>
      </c>
      <c r="B48" s="8" t="s">
        <v>185</v>
      </c>
      <c r="C48" s="8" t="s">
        <v>4</v>
      </c>
      <c r="D48" s="8" t="s">
        <v>4</v>
      </c>
      <c r="E48" s="11" t="s">
        <v>4</v>
      </c>
      <c r="F48" s="2" t="s">
        <v>79</v>
      </c>
      <c r="G48" s="8" t="s">
        <v>79</v>
      </c>
      <c r="H48" s="2" t="s">
        <v>185</v>
      </c>
      <c r="I48" s="8" t="s">
        <v>185</v>
      </c>
      <c r="J48" s="2" t="s">
        <v>185</v>
      </c>
      <c r="K48" s="8" t="s">
        <v>79</v>
      </c>
      <c r="L48" s="8" t="s">
        <v>185</v>
      </c>
      <c r="M48" s="2" t="s">
        <v>79</v>
      </c>
      <c r="N48" s="8" t="s">
        <v>4</v>
      </c>
      <c r="O48" s="8" t="s">
        <v>4</v>
      </c>
      <c r="P48" s="2" t="s">
        <v>185</v>
      </c>
      <c r="Q48" s="2" t="s">
        <v>79</v>
      </c>
      <c r="R48" s="2" t="s">
        <v>185</v>
      </c>
      <c r="S48" s="2" t="s">
        <v>79</v>
      </c>
      <c r="T48" s="2" t="s">
        <v>79</v>
      </c>
      <c r="U48" s="2" t="s">
        <v>185</v>
      </c>
      <c r="V48" s="2" t="s">
        <v>185</v>
      </c>
      <c r="W48" s="2" t="s">
        <v>185</v>
      </c>
      <c r="X48" s="2" t="s">
        <v>185</v>
      </c>
      <c r="Y48" s="13" t="s">
        <v>185</v>
      </c>
      <c r="Z48" s="2" t="s">
        <v>185</v>
      </c>
      <c r="AA48" s="2" t="s">
        <v>185</v>
      </c>
      <c r="AB48" s="2" t="s">
        <v>185</v>
      </c>
      <c r="AC48" s="8">
        <f t="shared" si="4"/>
        <v>15</v>
      </c>
      <c r="AD48" s="8">
        <f t="shared" si="5"/>
        <v>7</v>
      </c>
      <c r="AE48" s="8">
        <f t="shared" si="6"/>
        <v>5</v>
      </c>
      <c r="AF48" s="8">
        <f t="shared" si="7"/>
        <v>22</v>
      </c>
      <c r="AG48" s="28">
        <f t="shared" si="3"/>
        <v>0.68181818181818177</v>
      </c>
    </row>
    <row r="49" spans="1:33">
      <c r="A49" s="25" t="s">
        <v>240</v>
      </c>
      <c r="B49" s="8" t="s">
        <v>185</v>
      </c>
      <c r="C49" s="8" t="s">
        <v>4</v>
      </c>
      <c r="D49" s="8" t="s">
        <v>4</v>
      </c>
      <c r="E49" s="11" t="s">
        <v>4</v>
      </c>
      <c r="F49" s="2" t="s">
        <v>185</v>
      </c>
      <c r="G49" s="8" t="s">
        <v>185</v>
      </c>
      <c r="H49" s="2" t="s">
        <v>185</v>
      </c>
      <c r="I49" s="8" t="s">
        <v>185</v>
      </c>
      <c r="J49" s="2" t="s">
        <v>79</v>
      </c>
      <c r="K49" s="8" t="s">
        <v>185</v>
      </c>
      <c r="L49" s="8" t="s">
        <v>185</v>
      </c>
      <c r="M49" s="2" t="s">
        <v>79</v>
      </c>
      <c r="N49" s="8" t="s">
        <v>185</v>
      </c>
      <c r="O49" s="8" t="s">
        <v>185</v>
      </c>
      <c r="P49" s="2" t="s">
        <v>79</v>
      </c>
      <c r="Q49" s="2" t="s">
        <v>185</v>
      </c>
      <c r="R49" s="2" t="s">
        <v>185</v>
      </c>
      <c r="S49" s="2" t="s">
        <v>185</v>
      </c>
      <c r="T49" s="2" t="s">
        <v>185</v>
      </c>
      <c r="U49" s="2" t="s">
        <v>185</v>
      </c>
      <c r="V49" s="2" t="s">
        <v>185</v>
      </c>
      <c r="W49" s="2" t="s">
        <v>185</v>
      </c>
      <c r="X49" s="2" t="s">
        <v>185</v>
      </c>
      <c r="Y49" s="13" t="s">
        <v>185</v>
      </c>
      <c r="Z49" s="2" t="s">
        <v>185</v>
      </c>
      <c r="AA49" s="2" t="s">
        <v>79</v>
      </c>
      <c r="AB49" s="2" t="s">
        <v>79</v>
      </c>
      <c r="AC49" s="8">
        <f t="shared" si="4"/>
        <v>19</v>
      </c>
      <c r="AD49" s="8">
        <f t="shared" si="5"/>
        <v>5</v>
      </c>
      <c r="AE49" s="8">
        <f t="shared" si="6"/>
        <v>3</v>
      </c>
      <c r="AF49" s="8">
        <f t="shared" si="7"/>
        <v>24</v>
      </c>
      <c r="AG49" s="28">
        <f t="shared" si="3"/>
        <v>0.79166666666666663</v>
      </c>
    </row>
    <row r="50" spans="1:33">
      <c r="A50" s="45" t="s">
        <v>241</v>
      </c>
      <c r="B50" s="8" t="s">
        <v>185</v>
      </c>
      <c r="C50" s="8" t="s">
        <v>4</v>
      </c>
      <c r="D50" s="8" t="s">
        <v>4</v>
      </c>
      <c r="E50" s="11" t="s">
        <v>4</v>
      </c>
      <c r="F50" s="2" t="s">
        <v>79</v>
      </c>
      <c r="G50" s="8" t="s">
        <v>79</v>
      </c>
      <c r="H50" s="2" t="s">
        <v>185</v>
      </c>
      <c r="I50" s="8" t="s">
        <v>79</v>
      </c>
      <c r="J50" s="2" t="s">
        <v>79</v>
      </c>
      <c r="K50" s="8" t="s">
        <v>79</v>
      </c>
      <c r="L50" s="8" t="s">
        <v>79</v>
      </c>
      <c r="M50" s="2" t="s">
        <v>79</v>
      </c>
      <c r="N50" s="8" t="s">
        <v>4</v>
      </c>
      <c r="O50" s="8" t="s">
        <v>4</v>
      </c>
      <c r="P50" s="2" t="s">
        <v>79</v>
      </c>
      <c r="Q50" s="2" t="s">
        <v>79</v>
      </c>
      <c r="R50" s="2" t="s">
        <v>79</v>
      </c>
      <c r="S50" s="2" t="s">
        <v>79</v>
      </c>
      <c r="T50" s="2" t="s">
        <v>185</v>
      </c>
      <c r="U50" s="2" t="s">
        <v>185</v>
      </c>
      <c r="V50" s="2" t="s">
        <v>79</v>
      </c>
      <c r="W50" s="2" t="s">
        <v>79</v>
      </c>
      <c r="X50" s="2" t="s">
        <v>79</v>
      </c>
      <c r="Y50" s="13" t="s">
        <v>185</v>
      </c>
      <c r="Z50" s="11" t="s">
        <v>4</v>
      </c>
      <c r="AA50" s="2" t="s">
        <v>79</v>
      </c>
      <c r="AB50" s="2" t="s">
        <v>79</v>
      </c>
      <c r="AC50" s="8">
        <f t="shared" si="4"/>
        <v>5</v>
      </c>
      <c r="AD50" s="8">
        <f t="shared" si="5"/>
        <v>16</v>
      </c>
      <c r="AE50" s="8">
        <f t="shared" si="6"/>
        <v>6</v>
      </c>
      <c r="AF50" s="8">
        <f t="shared" si="7"/>
        <v>21</v>
      </c>
      <c r="AG50" s="28">
        <f t="shared" si="3"/>
        <v>0.23809523809523808</v>
      </c>
    </row>
    <row r="51" spans="1:33">
      <c r="A51" s="25" t="s">
        <v>242</v>
      </c>
      <c r="B51" s="8" t="s">
        <v>185</v>
      </c>
      <c r="C51" s="8" t="s">
        <v>4</v>
      </c>
      <c r="D51" s="8" t="s">
        <v>4</v>
      </c>
      <c r="E51" s="11" t="s">
        <v>4</v>
      </c>
      <c r="F51" s="2" t="s">
        <v>79</v>
      </c>
      <c r="G51" s="8" t="s">
        <v>79</v>
      </c>
      <c r="H51" s="2" t="s">
        <v>79</v>
      </c>
      <c r="I51" s="8" t="s">
        <v>79</v>
      </c>
      <c r="J51" s="2" t="s">
        <v>185</v>
      </c>
      <c r="K51" s="8" t="s">
        <v>79</v>
      </c>
      <c r="L51" s="8" t="s">
        <v>79</v>
      </c>
      <c r="M51" s="2" t="s">
        <v>79</v>
      </c>
      <c r="N51" s="8" t="s">
        <v>79</v>
      </c>
      <c r="O51" s="8" t="s">
        <v>79</v>
      </c>
      <c r="P51" s="2" t="s">
        <v>79</v>
      </c>
      <c r="Q51" s="2" t="s">
        <v>79</v>
      </c>
      <c r="R51" s="2" t="s">
        <v>185</v>
      </c>
      <c r="S51" s="2" t="s">
        <v>79</v>
      </c>
      <c r="T51" s="2" t="s">
        <v>185</v>
      </c>
      <c r="U51" s="2" t="s">
        <v>79</v>
      </c>
      <c r="V51" s="2" t="s">
        <v>185</v>
      </c>
      <c r="W51" s="2" t="s">
        <v>185</v>
      </c>
      <c r="X51" s="2" t="s">
        <v>79</v>
      </c>
      <c r="Y51" s="13" t="s">
        <v>185</v>
      </c>
      <c r="Z51" s="2" t="s">
        <v>185</v>
      </c>
      <c r="AA51" s="2" t="s">
        <v>185</v>
      </c>
      <c r="AB51" s="2" t="s">
        <v>79</v>
      </c>
      <c r="AC51" s="8">
        <f t="shared" si="4"/>
        <v>9</v>
      </c>
      <c r="AD51" s="8">
        <f t="shared" si="5"/>
        <v>15</v>
      </c>
      <c r="AE51" s="8">
        <f t="shared" si="6"/>
        <v>3</v>
      </c>
      <c r="AF51" s="8">
        <f t="shared" si="7"/>
        <v>24</v>
      </c>
      <c r="AG51" s="28">
        <f t="shared" si="3"/>
        <v>0.375</v>
      </c>
    </row>
    <row r="52" spans="1:33">
      <c r="A52" s="45" t="s">
        <v>243</v>
      </c>
      <c r="B52" s="8" t="s">
        <v>185</v>
      </c>
      <c r="C52" s="8" t="s">
        <v>4</v>
      </c>
      <c r="D52" s="8" t="s">
        <v>4</v>
      </c>
      <c r="E52" s="11" t="s">
        <v>4</v>
      </c>
      <c r="F52" s="2" t="s">
        <v>79</v>
      </c>
      <c r="G52" s="8" t="s">
        <v>185</v>
      </c>
      <c r="H52" s="2" t="s">
        <v>185</v>
      </c>
      <c r="I52" s="8" t="s">
        <v>79</v>
      </c>
      <c r="J52" s="2" t="s">
        <v>79</v>
      </c>
      <c r="K52" s="8" t="s">
        <v>79</v>
      </c>
      <c r="L52" s="8" t="s">
        <v>185</v>
      </c>
      <c r="M52" s="2" t="s">
        <v>79</v>
      </c>
      <c r="N52" s="8" t="s">
        <v>79</v>
      </c>
      <c r="O52" s="8" t="s">
        <v>79</v>
      </c>
      <c r="P52" s="2" t="s">
        <v>185</v>
      </c>
      <c r="Q52" s="2" t="s">
        <v>185</v>
      </c>
      <c r="R52" s="2" t="s">
        <v>185</v>
      </c>
      <c r="S52" s="2" t="s">
        <v>79</v>
      </c>
      <c r="T52" s="2" t="s">
        <v>79</v>
      </c>
      <c r="U52" s="2" t="s">
        <v>185</v>
      </c>
      <c r="V52" s="2" t="s">
        <v>79</v>
      </c>
      <c r="W52" s="2" t="s">
        <v>185</v>
      </c>
      <c r="X52" s="2" t="s">
        <v>79</v>
      </c>
      <c r="Y52" s="13" t="s">
        <v>79</v>
      </c>
      <c r="Z52" s="2" t="s">
        <v>185</v>
      </c>
      <c r="AA52" s="2" t="s">
        <v>185</v>
      </c>
      <c r="AB52" s="2" t="s">
        <v>185</v>
      </c>
      <c r="AC52" s="8">
        <f t="shared" si="4"/>
        <v>12</v>
      </c>
      <c r="AD52" s="8">
        <f t="shared" si="5"/>
        <v>12</v>
      </c>
      <c r="AE52" s="8">
        <f t="shared" si="6"/>
        <v>3</v>
      </c>
      <c r="AF52" s="8">
        <f t="shared" si="7"/>
        <v>24</v>
      </c>
      <c r="AG52" s="28">
        <f t="shared" si="3"/>
        <v>0.5</v>
      </c>
    </row>
    <row r="53" spans="1:33" ht="25.5">
      <c r="A53" s="45" t="s">
        <v>244</v>
      </c>
      <c r="B53" s="8" t="s">
        <v>245</v>
      </c>
      <c r="C53" s="8" t="s">
        <v>79</v>
      </c>
      <c r="D53" s="8" t="s">
        <v>4</v>
      </c>
      <c r="E53" s="11" t="s">
        <v>4</v>
      </c>
      <c r="F53" s="2" t="s">
        <v>79</v>
      </c>
      <c r="G53" s="8" t="s">
        <v>185</v>
      </c>
      <c r="H53" s="2" t="s">
        <v>246</v>
      </c>
      <c r="I53" s="8" t="s">
        <v>247</v>
      </c>
      <c r="J53" s="2" t="s">
        <v>248</v>
      </c>
      <c r="K53" s="8" t="s">
        <v>79</v>
      </c>
      <c r="L53" s="8" t="s">
        <v>249</v>
      </c>
      <c r="M53" s="2" t="s">
        <v>79</v>
      </c>
      <c r="N53" s="8" t="s">
        <v>250</v>
      </c>
      <c r="O53" s="8" t="s">
        <v>251</v>
      </c>
      <c r="P53" s="2" t="s">
        <v>252</v>
      </c>
      <c r="Q53" s="2" t="s">
        <v>253</v>
      </c>
      <c r="R53" s="2" t="s">
        <v>254</v>
      </c>
      <c r="S53" s="2" t="s">
        <v>255</v>
      </c>
      <c r="T53" s="2" t="s">
        <v>256</v>
      </c>
      <c r="U53" s="2" t="s">
        <v>257</v>
      </c>
      <c r="V53" s="2" t="s">
        <v>258</v>
      </c>
      <c r="W53" s="2" t="s">
        <v>259</v>
      </c>
      <c r="X53" s="2" t="s">
        <v>260</v>
      </c>
      <c r="Y53" s="13" t="s">
        <v>261</v>
      </c>
      <c r="Z53" s="2" t="s">
        <v>262</v>
      </c>
      <c r="AA53" s="2" t="s">
        <v>263</v>
      </c>
      <c r="AB53" s="2" t="s">
        <v>264</v>
      </c>
      <c r="AC53" s="8">
        <f t="shared" si="4"/>
        <v>21</v>
      </c>
      <c r="AD53" s="8">
        <f t="shared" si="5"/>
        <v>4</v>
      </c>
      <c r="AE53" s="8">
        <f t="shared" si="6"/>
        <v>2</v>
      </c>
      <c r="AF53" s="8">
        <f t="shared" si="7"/>
        <v>25</v>
      </c>
      <c r="AG53" s="28">
        <f t="shared" si="3"/>
        <v>0.84</v>
      </c>
    </row>
    <row r="54" spans="1:33" ht="25.5">
      <c r="A54" s="45" t="s">
        <v>265</v>
      </c>
      <c r="B54" s="8" t="s">
        <v>79</v>
      </c>
      <c r="C54" s="8" t="s">
        <v>4</v>
      </c>
      <c r="D54" s="8" t="s">
        <v>4</v>
      </c>
      <c r="E54" s="11" t="s">
        <v>4</v>
      </c>
      <c r="F54" s="2" t="s">
        <v>79</v>
      </c>
      <c r="G54" s="8" t="s">
        <v>266</v>
      </c>
      <c r="H54" s="2" t="s">
        <v>185</v>
      </c>
      <c r="I54" s="8" t="s">
        <v>267</v>
      </c>
      <c r="J54" s="2" t="s">
        <v>79</v>
      </c>
      <c r="K54" s="8" t="s">
        <v>268</v>
      </c>
      <c r="L54" s="8" t="s">
        <v>269</v>
      </c>
      <c r="M54" s="2" t="s">
        <v>79</v>
      </c>
      <c r="N54" s="8" t="s">
        <v>79</v>
      </c>
      <c r="O54" s="8" t="s">
        <v>79</v>
      </c>
      <c r="P54" s="2" t="s">
        <v>268</v>
      </c>
      <c r="Q54" s="2" t="s">
        <v>4</v>
      </c>
      <c r="R54" s="2" t="s">
        <v>270</v>
      </c>
      <c r="S54" s="2" t="s">
        <v>79</v>
      </c>
      <c r="T54" s="2" t="s">
        <v>269</v>
      </c>
      <c r="U54" s="2" t="s">
        <v>269</v>
      </c>
      <c r="V54" s="2" t="s">
        <v>268</v>
      </c>
      <c r="W54" s="2" t="s">
        <v>79</v>
      </c>
      <c r="X54" s="2" t="s">
        <v>79</v>
      </c>
      <c r="Y54" s="13" t="s">
        <v>271</v>
      </c>
      <c r="Z54" s="11" t="s">
        <v>4</v>
      </c>
      <c r="AA54" s="2" t="s">
        <v>79</v>
      </c>
      <c r="AB54" s="2" t="s">
        <v>79</v>
      </c>
      <c r="AC54" s="8">
        <f t="shared" si="4"/>
        <v>11</v>
      </c>
      <c r="AD54" s="8">
        <f t="shared" si="5"/>
        <v>11</v>
      </c>
      <c r="AE54" s="8">
        <f t="shared" si="6"/>
        <v>5</v>
      </c>
      <c r="AF54" s="8">
        <f t="shared" si="7"/>
        <v>22</v>
      </c>
      <c r="AG54" s="28">
        <f t="shared" si="3"/>
        <v>0.5</v>
      </c>
    </row>
    <row r="55" spans="1:33">
      <c r="A55" s="45" t="s">
        <v>272</v>
      </c>
      <c r="B55" s="8" t="s">
        <v>79</v>
      </c>
      <c r="C55" s="8" t="s">
        <v>79</v>
      </c>
      <c r="D55" s="8" t="s">
        <v>4</v>
      </c>
      <c r="E55" s="11" t="s">
        <v>79</v>
      </c>
      <c r="F55" s="2" t="s">
        <v>79</v>
      </c>
      <c r="G55" s="8" t="s">
        <v>79</v>
      </c>
      <c r="H55" s="2" t="s">
        <v>185</v>
      </c>
      <c r="I55" s="8" t="s">
        <v>185</v>
      </c>
      <c r="J55" s="2" t="s">
        <v>185</v>
      </c>
      <c r="K55" s="8" t="s">
        <v>79</v>
      </c>
      <c r="L55" s="8" t="s">
        <v>185</v>
      </c>
      <c r="M55" s="2" t="s">
        <v>79</v>
      </c>
      <c r="N55" s="8" t="s">
        <v>79</v>
      </c>
      <c r="O55" s="8" t="s">
        <v>79</v>
      </c>
      <c r="P55" s="2" t="s">
        <v>79</v>
      </c>
      <c r="Q55" s="2" t="s">
        <v>4</v>
      </c>
      <c r="R55" s="2" t="s">
        <v>79</v>
      </c>
      <c r="S55" s="29" t="s">
        <v>273</v>
      </c>
      <c r="T55" s="2" t="s">
        <v>79</v>
      </c>
      <c r="U55" s="2" t="s">
        <v>185</v>
      </c>
      <c r="V55" s="2" t="s">
        <v>185</v>
      </c>
      <c r="W55" s="2" t="s">
        <v>185</v>
      </c>
      <c r="X55" s="2" t="s">
        <v>79</v>
      </c>
      <c r="Y55" s="13" t="s">
        <v>79</v>
      </c>
      <c r="Z55" s="2" t="s">
        <v>79</v>
      </c>
      <c r="AA55" s="2" t="s">
        <v>185</v>
      </c>
      <c r="AB55" s="2" t="s">
        <v>185</v>
      </c>
      <c r="AC55" s="8">
        <f t="shared" si="4"/>
        <v>10</v>
      </c>
      <c r="AD55" s="8">
        <f t="shared" si="5"/>
        <v>15</v>
      </c>
      <c r="AE55" s="8">
        <f t="shared" si="6"/>
        <v>2</v>
      </c>
      <c r="AF55" s="8">
        <f t="shared" si="7"/>
        <v>25</v>
      </c>
      <c r="AG55" s="28">
        <f t="shared" si="3"/>
        <v>0.4</v>
      </c>
    </row>
    <row r="56" spans="1:33" ht="25.5">
      <c r="A56" s="1" t="s">
        <v>197</v>
      </c>
      <c r="B56" s="8" t="s">
        <v>274</v>
      </c>
      <c r="C56" s="8"/>
      <c r="D56" s="8"/>
      <c r="E56" s="11"/>
      <c r="F56" s="2"/>
      <c r="G56" s="8"/>
      <c r="H56" s="2" t="s">
        <v>275</v>
      </c>
      <c r="I56" s="8" t="s">
        <v>698</v>
      </c>
      <c r="J56" s="2" t="s">
        <v>276</v>
      </c>
      <c r="K56" s="8"/>
      <c r="L56" s="8"/>
      <c r="M56" s="2"/>
      <c r="N56" s="8"/>
      <c r="O56" s="8"/>
      <c r="P56" s="2"/>
      <c r="Q56" s="2"/>
      <c r="R56" s="2" t="s">
        <v>277</v>
      </c>
      <c r="S56" s="2"/>
      <c r="T56" s="2" t="s">
        <v>278</v>
      </c>
      <c r="U56" s="2" t="s">
        <v>279</v>
      </c>
      <c r="V56" s="2" t="s">
        <v>280</v>
      </c>
      <c r="W56" s="2" t="s">
        <v>281</v>
      </c>
      <c r="X56" s="2" t="s">
        <v>282</v>
      </c>
      <c r="Y56" s="13"/>
      <c r="Z56" s="32"/>
      <c r="AA56" s="2"/>
      <c r="AB56" s="2" t="s">
        <v>283</v>
      </c>
      <c r="AC56" s="8"/>
      <c r="AD56" s="8"/>
      <c r="AE56" s="8"/>
      <c r="AF56" s="8"/>
      <c r="AG56" s="9"/>
    </row>
    <row r="57" spans="1:33">
      <c r="A57" s="43" t="s">
        <v>730</v>
      </c>
      <c r="B57" s="20"/>
      <c r="C57" s="20"/>
      <c r="D57" s="20"/>
      <c r="E57" s="36"/>
      <c r="F57" s="36"/>
      <c r="G57" s="20"/>
      <c r="H57" s="36"/>
      <c r="I57" s="20"/>
      <c r="J57" s="35"/>
      <c r="K57" s="20"/>
      <c r="L57" s="20"/>
      <c r="M57" s="38"/>
      <c r="N57" s="20"/>
      <c r="O57" s="20"/>
      <c r="P57" s="38"/>
      <c r="Q57" s="36"/>
      <c r="R57" s="38"/>
      <c r="S57" s="36"/>
      <c r="T57" s="36"/>
      <c r="U57" s="38"/>
      <c r="V57" s="36"/>
      <c r="W57" s="38"/>
      <c r="X57" s="36"/>
      <c r="Y57" s="46"/>
      <c r="Z57" s="36"/>
      <c r="AA57" s="36"/>
      <c r="AB57" s="36"/>
      <c r="AC57" s="20"/>
      <c r="AD57" s="20"/>
      <c r="AE57" s="20"/>
      <c r="AF57" s="20"/>
      <c r="AG57" s="21"/>
    </row>
    <row r="58" spans="1:33">
      <c r="A58" s="40" t="s">
        <v>284</v>
      </c>
      <c r="B58" s="8" t="s">
        <v>185</v>
      </c>
      <c r="C58" s="8" t="s">
        <v>4</v>
      </c>
      <c r="D58" s="8" t="s">
        <v>4</v>
      </c>
      <c r="E58" s="11" t="s">
        <v>4</v>
      </c>
      <c r="F58" s="2" t="s">
        <v>79</v>
      </c>
      <c r="G58" s="2" t="s">
        <v>4</v>
      </c>
      <c r="H58" s="2" t="s">
        <v>185</v>
      </c>
      <c r="I58" s="8" t="s">
        <v>185</v>
      </c>
      <c r="J58" s="2" t="s">
        <v>4</v>
      </c>
      <c r="K58" s="8" t="s">
        <v>185</v>
      </c>
      <c r="L58" s="8" t="s">
        <v>185</v>
      </c>
      <c r="M58" s="2" t="s">
        <v>4</v>
      </c>
      <c r="N58" s="8" t="s">
        <v>79</v>
      </c>
      <c r="O58" s="8" t="s">
        <v>79</v>
      </c>
      <c r="P58" s="8" t="s">
        <v>79</v>
      </c>
      <c r="Q58" s="2" t="s">
        <v>4</v>
      </c>
      <c r="R58" s="8" t="s">
        <v>79</v>
      </c>
      <c r="S58" s="2" t="s">
        <v>185</v>
      </c>
      <c r="T58" s="2" t="s">
        <v>185</v>
      </c>
      <c r="U58" s="2" t="s">
        <v>79</v>
      </c>
      <c r="V58" s="2" t="s">
        <v>185</v>
      </c>
      <c r="W58" s="2" t="s">
        <v>79</v>
      </c>
      <c r="X58" s="2" t="s">
        <v>79</v>
      </c>
      <c r="Y58" s="13" t="s">
        <v>4</v>
      </c>
      <c r="Z58" s="2" t="s">
        <v>79</v>
      </c>
      <c r="AA58" s="2" t="s">
        <v>185</v>
      </c>
      <c r="AB58" s="2" t="s">
        <v>4</v>
      </c>
      <c r="AC58" s="8">
        <f>27-(AD58+AE58)</f>
        <v>9</v>
      </c>
      <c r="AD58" s="8">
        <f>COUNTIF(B58:AB58,"*-*")</f>
        <v>9</v>
      </c>
      <c r="AE58" s="8">
        <f>COUNTIF(B58:AB58,"n.r.")</f>
        <v>9</v>
      </c>
      <c r="AF58" s="8">
        <f>SUM(AC58:AD58)</f>
        <v>18</v>
      </c>
      <c r="AG58" s="28">
        <f>AC58/AF58</f>
        <v>0.5</v>
      </c>
    </row>
    <row r="59" spans="1:33">
      <c r="A59" s="45" t="s">
        <v>285</v>
      </c>
      <c r="B59" s="8" t="s">
        <v>79</v>
      </c>
      <c r="C59" s="8" t="s">
        <v>4</v>
      </c>
      <c r="D59" s="8" t="s">
        <v>4</v>
      </c>
      <c r="E59" s="11" t="s">
        <v>4</v>
      </c>
      <c r="F59" s="2" t="s">
        <v>79</v>
      </c>
      <c r="G59" s="2" t="s">
        <v>4</v>
      </c>
      <c r="H59" s="2" t="s">
        <v>4</v>
      </c>
      <c r="I59" s="8" t="s">
        <v>79</v>
      </c>
      <c r="J59" s="2" t="s">
        <v>185</v>
      </c>
      <c r="K59" s="8" t="s">
        <v>79</v>
      </c>
      <c r="L59" s="8" t="s">
        <v>79</v>
      </c>
      <c r="M59" s="2" t="s">
        <v>4</v>
      </c>
      <c r="N59" s="8" t="s">
        <v>79</v>
      </c>
      <c r="O59" s="8" t="s">
        <v>79</v>
      </c>
      <c r="P59" s="8" t="s">
        <v>79</v>
      </c>
      <c r="Q59" s="2" t="s">
        <v>185</v>
      </c>
      <c r="R59" s="8" t="s">
        <v>79</v>
      </c>
      <c r="S59" s="2" t="s">
        <v>79</v>
      </c>
      <c r="T59" s="2" t="s">
        <v>79</v>
      </c>
      <c r="U59" s="2" t="s">
        <v>79</v>
      </c>
      <c r="V59" s="2" t="s">
        <v>79</v>
      </c>
      <c r="W59" s="2" t="s">
        <v>185</v>
      </c>
      <c r="X59" s="2" t="s">
        <v>79</v>
      </c>
      <c r="Y59" s="13" t="s">
        <v>4</v>
      </c>
      <c r="Z59" s="2" t="s">
        <v>79</v>
      </c>
      <c r="AA59" s="2" t="s">
        <v>185</v>
      </c>
      <c r="AB59" s="2" t="s">
        <v>4</v>
      </c>
      <c r="AC59" s="8">
        <f t="shared" ref="AC59:AC60" si="8">27-(AD59+AE59)</f>
        <v>4</v>
      </c>
      <c r="AD59" s="8">
        <f t="shared" ref="AD59:AD60" si="9">COUNTIF(B59:AB59,"*-*")</f>
        <v>15</v>
      </c>
      <c r="AE59" s="8">
        <f t="shared" ref="AE59:AE60" si="10">COUNTIF(B59:AB59,"n.r.")</f>
        <v>8</v>
      </c>
      <c r="AF59" s="8">
        <f t="shared" ref="AF59:AF60" si="11">SUM(AC59:AD59)</f>
        <v>19</v>
      </c>
      <c r="AG59" s="28">
        <f t="shared" ref="AG59:AG60" si="12">AC59/AF59</f>
        <v>0.21052631578947367</v>
      </c>
    </row>
    <row r="60" spans="1:33">
      <c r="A60" s="45" t="s">
        <v>286</v>
      </c>
      <c r="B60" s="8" t="s">
        <v>79</v>
      </c>
      <c r="C60" s="8" t="s">
        <v>4</v>
      </c>
      <c r="D60" s="8" t="s">
        <v>4</v>
      </c>
      <c r="E60" s="11" t="s">
        <v>79</v>
      </c>
      <c r="F60" s="2" t="s">
        <v>79</v>
      </c>
      <c r="G60" s="2" t="s">
        <v>4</v>
      </c>
      <c r="H60" s="2" t="s">
        <v>287</v>
      </c>
      <c r="I60" s="2" t="s">
        <v>288</v>
      </c>
      <c r="J60" s="2" t="s">
        <v>4</v>
      </c>
      <c r="K60" s="8" t="s">
        <v>79</v>
      </c>
      <c r="L60" s="8" t="s">
        <v>79</v>
      </c>
      <c r="M60" s="2" t="s">
        <v>79</v>
      </c>
      <c r="N60" s="8" t="s">
        <v>79</v>
      </c>
      <c r="O60" s="8" t="s">
        <v>79</v>
      </c>
      <c r="P60" s="8" t="s">
        <v>79</v>
      </c>
      <c r="Q60" s="2" t="s">
        <v>4</v>
      </c>
      <c r="R60" s="8" t="s">
        <v>79</v>
      </c>
      <c r="S60" s="2" t="s">
        <v>79</v>
      </c>
      <c r="T60" s="2" t="s">
        <v>288</v>
      </c>
      <c r="U60" s="2" t="s">
        <v>287</v>
      </c>
      <c r="V60" s="2" t="s">
        <v>79</v>
      </c>
      <c r="W60" s="2" t="s">
        <v>79</v>
      </c>
      <c r="X60" s="2" t="s">
        <v>4</v>
      </c>
      <c r="Y60" s="13" t="s">
        <v>79</v>
      </c>
      <c r="Z60" s="2" t="s">
        <v>79</v>
      </c>
      <c r="AA60" s="2" t="s">
        <v>4</v>
      </c>
      <c r="AB60" s="2" t="s">
        <v>4</v>
      </c>
      <c r="AC60" s="8">
        <f t="shared" si="8"/>
        <v>4</v>
      </c>
      <c r="AD60" s="8">
        <f t="shared" si="9"/>
        <v>15</v>
      </c>
      <c r="AE60" s="8">
        <f t="shared" si="10"/>
        <v>8</v>
      </c>
      <c r="AF60" s="8">
        <f t="shared" si="11"/>
        <v>19</v>
      </c>
      <c r="AG60" s="28">
        <f t="shared" si="12"/>
        <v>0.21052631578947367</v>
      </c>
    </row>
    <row r="61" spans="1:33" ht="25.5">
      <c r="A61" s="1" t="s">
        <v>197</v>
      </c>
      <c r="B61" s="8"/>
      <c r="C61" s="8"/>
      <c r="D61" s="8"/>
      <c r="E61" s="11"/>
      <c r="F61" s="2"/>
      <c r="G61" s="8"/>
      <c r="H61" s="2"/>
      <c r="I61" s="8" t="s">
        <v>289</v>
      </c>
      <c r="J61" s="2"/>
      <c r="K61" s="8"/>
      <c r="L61" s="8" t="s">
        <v>289</v>
      </c>
      <c r="M61" s="2"/>
      <c r="N61" s="8"/>
      <c r="O61" s="8"/>
      <c r="P61" s="2"/>
      <c r="Q61" s="2"/>
      <c r="R61" s="2"/>
      <c r="S61" s="2"/>
      <c r="T61" s="2" t="s">
        <v>290</v>
      </c>
      <c r="U61" s="2" t="s">
        <v>290</v>
      </c>
      <c r="V61" s="2"/>
      <c r="W61" s="2"/>
      <c r="X61" s="2" t="s">
        <v>699</v>
      </c>
      <c r="Y61" s="13"/>
      <c r="Z61" s="2"/>
      <c r="AA61" s="2"/>
      <c r="AB61" s="2"/>
      <c r="AC61" s="8"/>
      <c r="AD61" s="8"/>
      <c r="AE61" s="8"/>
      <c r="AF61" s="8"/>
      <c r="AG61" s="9"/>
    </row>
    <row r="62" spans="1:33">
      <c r="A62" s="43" t="s">
        <v>291</v>
      </c>
      <c r="B62" s="20"/>
      <c r="C62" s="20"/>
      <c r="D62" s="20"/>
      <c r="E62" s="36"/>
      <c r="F62" s="36"/>
      <c r="G62" s="20"/>
      <c r="H62" s="36"/>
      <c r="I62" s="20"/>
      <c r="J62" s="35"/>
      <c r="K62" s="20"/>
      <c r="L62" s="20"/>
      <c r="M62" s="38"/>
      <c r="N62" s="20"/>
      <c r="O62" s="20"/>
      <c r="P62" s="38"/>
      <c r="Q62" s="36"/>
      <c r="R62" s="38"/>
      <c r="S62" s="36"/>
      <c r="T62" s="36"/>
      <c r="U62" s="38"/>
      <c r="V62" s="36"/>
      <c r="W62" s="38"/>
      <c r="X62" s="36"/>
      <c r="Y62" s="46"/>
      <c r="Z62" s="36"/>
      <c r="AA62" s="36"/>
      <c r="AB62" s="36"/>
      <c r="AC62" s="20"/>
      <c r="AD62" s="20"/>
      <c r="AE62" s="20"/>
      <c r="AF62" s="20"/>
      <c r="AG62" s="21"/>
    </row>
    <row r="63" spans="1:33">
      <c r="A63" s="40" t="s">
        <v>700</v>
      </c>
      <c r="B63" s="2" t="s">
        <v>4</v>
      </c>
      <c r="C63" s="2" t="s">
        <v>4</v>
      </c>
      <c r="D63" s="8" t="s">
        <v>4</v>
      </c>
      <c r="E63" s="11" t="s">
        <v>79</v>
      </c>
      <c r="F63" s="11" t="s">
        <v>185</v>
      </c>
      <c r="G63" s="2" t="s">
        <v>79</v>
      </c>
      <c r="H63" s="11" t="s">
        <v>79</v>
      </c>
      <c r="I63" s="2" t="s">
        <v>185</v>
      </c>
      <c r="J63" s="2" t="s">
        <v>185</v>
      </c>
      <c r="K63" s="8" t="s">
        <v>79</v>
      </c>
      <c r="L63" s="11" t="s">
        <v>185</v>
      </c>
      <c r="M63" s="2" t="s">
        <v>79</v>
      </c>
      <c r="N63" s="8" t="s">
        <v>4</v>
      </c>
      <c r="O63" s="8" t="s">
        <v>4</v>
      </c>
      <c r="P63" s="2" t="s">
        <v>185</v>
      </c>
      <c r="Q63" s="2" t="s">
        <v>4</v>
      </c>
      <c r="R63" s="2" t="s">
        <v>79</v>
      </c>
      <c r="S63" s="11" t="s">
        <v>185</v>
      </c>
      <c r="T63" s="11" t="s">
        <v>79</v>
      </c>
      <c r="U63" s="2" t="s">
        <v>185</v>
      </c>
      <c r="V63" s="2" t="s">
        <v>185</v>
      </c>
      <c r="W63" s="2" t="s">
        <v>185</v>
      </c>
      <c r="X63" s="11" t="s">
        <v>79</v>
      </c>
      <c r="Y63" s="41" t="s">
        <v>185</v>
      </c>
      <c r="Z63" s="11" t="s">
        <v>79</v>
      </c>
      <c r="AA63" s="11" t="s">
        <v>4</v>
      </c>
      <c r="AB63" s="11" t="s">
        <v>79</v>
      </c>
      <c r="AC63" s="8"/>
      <c r="AD63" s="8"/>
      <c r="AE63" s="8"/>
      <c r="AF63" s="8"/>
      <c r="AG63" s="9"/>
    </row>
    <row r="64" spans="1:33" ht="51">
      <c r="A64" s="40" t="s">
        <v>701</v>
      </c>
      <c r="B64" s="2" t="s">
        <v>4</v>
      </c>
      <c r="C64" s="2" t="s">
        <v>4</v>
      </c>
      <c r="D64" s="8" t="s">
        <v>4</v>
      </c>
      <c r="E64" s="11" t="s">
        <v>79</v>
      </c>
      <c r="F64" s="2" t="s">
        <v>79</v>
      </c>
      <c r="G64" s="2" t="s">
        <v>79</v>
      </c>
      <c r="H64" s="11" t="s">
        <v>292</v>
      </c>
      <c r="I64" s="8" t="s">
        <v>293</v>
      </c>
      <c r="J64" s="2" t="s">
        <v>294</v>
      </c>
      <c r="K64" s="2" t="s">
        <v>79</v>
      </c>
      <c r="L64" s="8" t="s">
        <v>295</v>
      </c>
      <c r="M64" s="2" t="s">
        <v>79</v>
      </c>
      <c r="N64" s="2" t="s">
        <v>79</v>
      </c>
      <c r="O64" s="8" t="s">
        <v>79</v>
      </c>
      <c r="P64" s="2" t="s">
        <v>296</v>
      </c>
      <c r="Q64" s="2" t="s">
        <v>4</v>
      </c>
      <c r="R64" s="2" t="s">
        <v>79</v>
      </c>
      <c r="S64" s="11" t="s">
        <v>79</v>
      </c>
      <c r="T64" s="2" t="s">
        <v>79</v>
      </c>
      <c r="U64" s="2" t="s">
        <v>79</v>
      </c>
      <c r="V64" s="2" t="s">
        <v>79</v>
      </c>
      <c r="W64" s="11" t="s">
        <v>79</v>
      </c>
      <c r="X64" s="11" t="s">
        <v>79</v>
      </c>
      <c r="Y64" s="41" t="s">
        <v>79</v>
      </c>
      <c r="Z64" s="11" t="s">
        <v>79</v>
      </c>
      <c r="AA64" s="11" t="s">
        <v>79</v>
      </c>
      <c r="AB64" s="11" t="s">
        <v>4</v>
      </c>
      <c r="AC64" s="8">
        <f>27-(AD64+AE64)</f>
        <v>5</v>
      </c>
      <c r="AD64" s="8">
        <f>COUNTIF(B64:AB64,"*-*")</f>
        <v>17</v>
      </c>
      <c r="AE64" s="8">
        <f>COUNTIF(B64:AB64,"n.r.")</f>
        <v>5</v>
      </c>
      <c r="AF64" s="8">
        <f>SUM(AC64:AD64)</f>
        <v>22</v>
      </c>
      <c r="AG64" s="28">
        <f>AC64/AF64</f>
        <v>0.22727272727272727</v>
      </c>
    </row>
    <row r="65" spans="1:33">
      <c r="A65" s="25" t="s">
        <v>703</v>
      </c>
      <c r="B65" s="2" t="s">
        <v>4</v>
      </c>
      <c r="C65" s="2" t="s">
        <v>4</v>
      </c>
      <c r="D65" s="8" t="s">
        <v>4</v>
      </c>
      <c r="E65" s="11" t="s">
        <v>79</v>
      </c>
      <c r="F65" s="2" t="s">
        <v>79</v>
      </c>
      <c r="G65" s="2" t="s">
        <v>79</v>
      </c>
      <c r="H65" s="2" t="s">
        <v>4</v>
      </c>
      <c r="I65" s="2" t="s">
        <v>79</v>
      </c>
      <c r="J65" s="2" t="s">
        <v>4</v>
      </c>
      <c r="K65" s="2" t="s">
        <v>79</v>
      </c>
      <c r="L65" s="2" t="s">
        <v>79</v>
      </c>
      <c r="M65" s="2" t="s">
        <v>4</v>
      </c>
      <c r="N65" s="2" t="s">
        <v>79</v>
      </c>
      <c r="O65" s="2" t="s">
        <v>79</v>
      </c>
      <c r="P65" s="2" t="s">
        <v>4</v>
      </c>
      <c r="Q65" s="2" t="s">
        <v>4</v>
      </c>
      <c r="R65" s="2" t="s">
        <v>4</v>
      </c>
      <c r="S65" s="2" t="s">
        <v>4</v>
      </c>
      <c r="T65" s="2" t="s">
        <v>4</v>
      </c>
      <c r="U65" s="2" t="s">
        <v>79</v>
      </c>
      <c r="V65" s="2" t="s">
        <v>79</v>
      </c>
      <c r="W65" s="11" t="s">
        <v>79</v>
      </c>
      <c r="X65" s="2" t="s">
        <v>4</v>
      </c>
      <c r="Y65" s="13" t="s">
        <v>4</v>
      </c>
      <c r="Z65" s="11" t="s">
        <v>79</v>
      </c>
      <c r="AA65" s="29" t="s">
        <v>297</v>
      </c>
      <c r="AB65" s="2" t="s">
        <v>4</v>
      </c>
      <c r="AC65" s="8">
        <f t="shared" ref="AC65:AC74" si="13">27-(AD65+AE65)</f>
        <v>1</v>
      </c>
      <c r="AD65" s="8">
        <f t="shared" ref="AD65:AD74" si="14">COUNTIF(B65:AB65,"*-*")</f>
        <v>12</v>
      </c>
      <c r="AE65" s="8">
        <f t="shared" ref="AE65:AE74" si="15">COUNTIF(B65:AB65,"n.r.")</f>
        <v>14</v>
      </c>
      <c r="AF65" s="8">
        <f t="shared" ref="AF65:AF74" si="16">SUM(AC65:AD65)</f>
        <v>13</v>
      </c>
      <c r="AG65" s="28">
        <f t="shared" ref="AG65:AG74" si="17">AC65/AF65</f>
        <v>7.6923076923076927E-2</v>
      </c>
    </row>
    <row r="66" spans="1:33" ht="25.5">
      <c r="A66" s="25" t="s">
        <v>702</v>
      </c>
      <c r="B66" s="2" t="s">
        <v>4</v>
      </c>
      <c r="C66" s="2" t="s">
        <v>4</v>
      </c>
      <c r="D66" s="8" t="s">
        <v>4</v>
      </c>
      <c r="E66" s="11" t="s">
        <v>79</v>
      </c>
      <c r="F66" s="2" t="s">
        <v>79</v>
      </c>
      <c r="G66" s="2" t="s">
        <v>79</v>
      </c>
      <c r="H66" s="2" t="s">
        <v>4</v>
      </c>
      <c r="I66" s="2" t="s">
        <v>79</v>
      </c>
      <c r="J66" s="2" t="s">
        <v>79</v>
      </c>
      <c r="K66" s="2" t="s">
        <v>79</v>
      </c>
      <c r="L66" s="29" t="s">
        <v>298</v>
      </c>
      <c r="M66" s="2" t="s">
        <v>79</v>
      </c>
      <c r="N66" s="2" t="s">
        <v>79</v>
      </c>
      <c r="O66" s="2" t="s">
        <v>79</v>
      </c>
      <c r="P66" s="2" t="s">
        <v>79</v>
      </c>
      <c r="Q66" s="2" t="s">
        <v>4</v>
      </c>
      <c r="R66" s="2" t="s">
        <v>4</v>
      </c>
      <c r="S66" s="2" t="s">
        <v>79</v>
      </c>
      <c r="T66" s="2" t="s">
        <v>79</v>
      </c>
      <c r="U66" s="2" t="s">
        <v>79</v>
      </c>
      <c r="V66" s="29" t="s">
        <v>299</v>
      </c>
      <c r="W66" s="11" t="s">
        <v>79</v>
      </c>
      <c r="X66" s="2" t="s">
        <v>79</v>
      </c>
      <c r="Y66" s="13" t="s">
        <v>79</v>
      </c>
      <c r="Z66" s="13" t="s">
        <v>79</v>
      </c>
      <c r="AA66" s="29" t="s">
        <v>300</v>
      </c>
      <c r="AB66" s="2" t="s">
        <v>4</v>
      </c>
      <c r="AC66" s="8">
        <f t="shared" si="13"/>
        <v>3</v>
      </c>
      <c r="AD66" s="8">
        <f t="shared" si="14"/>
        <v>17</v>
      </c>
      <c r="AE66" s="8">
        <f t="shared" si="15"/>
        <v>7</v>
      </c>
      <c r="AF66" s="8">
        <f t="shared" si="16"/>
        <v>20</v>
      </c>
      <c r="AG66" s="28">
        <f t="shared" si="17"/>
        <v>0.15</v>
      </c>
    </row>
    <row r="67" spans="1:33">
      <c r="A67" s="25" t="s">
        <v>301</v>
      </c>
      <c r="B67" s="2" t="s">
        <v>4</v>
      </c>
      <c r="C67" s="2" t="s">
        <v>4</v>
      </c>
      <c r="D67" s="8" t="s">
        <v>4</v>
      </c>
      <c r="E67" s="11" t="s">
        <v>79</v>
      </c>
      <c r="F67" s="2" t="s">
        <v>79</v>
      </c>
      <c r="G67" s="2" t="s">
        <v>79</v>
      </c>
      <c r="H67" s="2" t="s">
        <v>4</v>
      </c>
      <c r="I67" s="2" t="s">
        <v>79</v>
      </c>
      <c r="J67" s="2" t="s">
        <v>79</v>
      </c>
      <c r="K67" s="2" t="s">
        <v>79</v>
      </c>
      <c r="L67" s="30" t="s">
        <v>302</v>
      </c>
      <c r="M67" s="2" t="s">
        <v>79</v>
      </c>
      <c r="N67" s="2" t="s">
        <v>79</v>
      </c>
      <c r="O67" s="2" t="s">
        <v>79</v>
      </c>
      <c r="P67" s="2" t="s">
        <v>79</v>
      </c>
      <c r="Q67" s="2" t="s">
        <v>4</v>
      </c>
      <c r="R67" s="2" t="s">
        <v>4</v>
      </c>
      <c r="S67" s="2" t="s">
        <v>79</v>
      </c>
      <c r="T67" s="2" t="s">
        <v>4</v>
      </c>
      <c r="U67" s="2" t="s">
        <v>79</v>
      </c>
      <c r="V67" s="29" t="s">
        <v>303</v>
      </c>
      <c r="W67" s="11" t="s">
        <v>79</v>
      </c>
      <c r="X67" s="2" t="s">
        <v>79</v>
      </c>
      <c r="Y67" s="13" t="s">
        <v>79</v>
      </c>
      <c r="Z67" s="2" t="s">
        <v>4</v>
      </c>
      <c r="AA67" s="2" t="s">
        <v>79</v>
      </c>
      <c r="AB67" s="2" t="s">
        <v>4</v>
      </c>
      <c r="AC67" s="8">
        <f t="shared" si="13"/>
        <v>2</v>
      </c>
      <c r="AD67" s="8">
        <f t="shared" si="14"/>
        <v>16</v>
      </c>
      <c r="AE67" s="8">
        <f t="shared" si="15"/>
        <v>9</v>
      </c>
      <c r="AF67" s="8">
        <f t="shared" si="16"/>
        <v>18</v>
      </c>
      <c r="AG67" s="28">
        <f t="shared" si="17"/>
        <v>0.1111111111111111</v>
      </c>
    </row>
    <row r="68" spans="1:33">
      <c r="A68" s="25" t="s">
        <v>304</v>
      </c>
      <c r="B68" s="47" t="s">
        <v>305</v>
      </c>
      <c r="C68" s="2" t="s">
        <v>4</v>
      </c>
      <c r="D68" s="8" t="s">
        <v>4</v>
      </c>
      <c r="E68" s="11" t="s">
        <v>79</v>
      </c>
      <c r="F68" s="2" t="s">
        <v>79</v>
      </c>
      <c r="G68" s="2" t="s">
        <v>79</v>
      </c>
      <c r="H68" s="2" t="s">
        <v>4</v>
      </c>
      <c r="I68" s="2" t="s">
        <v>79</v>
      </c>
      <c r="J68" s="2" t="s">
        <v>185</v>
      </c>
      <c r="K68" s="2" t="s">
        <v>79</v>
      </c>
      <c r="L68" s="8" t="s">
        <v>79</v>
      </c>
      <c r="M68" s="2" t="s">
        <v>79</v>
      </c>
      <c r="N68" s="2" t="s">
        <v>79</v>
      </c>
      <c r="O68" s="2" t="s">
        <v>79</v>
      </c>
      <c r="P68" s="8" t="s">
        <v>79</v>
      </c>
      <c r="Q68" s="2" t="s">
        <v>4</v>
      </c>
      <c r="R68" s="2" t="s">
        <v>4</v>
      </c>
      <c r="S68" s="2" t="s">
        <v>79</v>
      </c>
      <c r="T68" s="2" t="s">
        <v>4</v>
      </c>
      <c r="U68" s="2" t="s">
        <v>79</v>
      </c>
      <c r="V68" s="29" t="s">
        <v>306</v>
      </c>
      <c r="W68" s="11" t="s">
        <v>79</v>
      </c>
      <c r="X68" s="2" t="s">
        <v>79</v>
      </c>
      <c r="Y68" s="13" t="s">
        <v>79</v>
      </c>
      <c r="Z68" s="2" t="s">
        <v>79</v>
      </c>
      <c r="AA68" s="2" t="s">
        <v>4</v>
      </c>
      <c r="AB68" s="2" t="s">
        <v>4</v>
      </c>
      <c r="AC68" s="8">
        <f t="shared" si="13"/>
        <v>3</v>
      </c>
      <c r="AD68" s="8">
        <f t="shared" si="14"/>
        <v>16</v>
      </c>
      <c r="AE68" s="8">
        <f t="shared" si="15"/>
        <v>8</v>
      </c>
      <c r="AF68" s="8">
        <f t="shared" si="16"/>
        <v>19</v>
      </c>
      <c r="AG68" s="28">
        <f t="shared" si="17"/>
        <v>0.15789473684210525</v>
      </c>
    </row>
    <row r="69" spans="1:33" ht="25.5">
      <c r="A69" s="25" t="s">
        <v>704</v>
      </c>
      <c r="B69" s="2" t="s">
        <v>4</v>
      </c>
      <c r="C69" s="2" t="s">
        <v>4</v>
      </c>
      <c r="D69" s="8" t="s">
        <v>4</v>
      </c>
      <c r="E69" s="11" t="s">
        <v>79</v>
      </c>
      <c r="F69" s="2" t="s">
        <v>79</v>
      </c>
      <c r="G69" s="2" t="s">
        <v>79</v>
      </c>
      <c r="H69" s="2" t="s">
        <v>4</v>
      </c>
      <c r="I69" s="2" t="s">
        <v>79</v>
      </c>
      <c r="J69" s="2" t="s">
        <v>79</v>
      </c>
      <c r="K69" s="29" t="s">
        <v>307</v>
      </c>
      <c r="L69" s="8" t="s">
        <v>79</v>
      </c>
      <c r="M69" s="2" t="s">
        <v>4</v>
      </c>
      <c r="N69" s="2" t="s">
        <v>79</v>
      </c>
      <c r="O69" s="2" t="s">
        <v>79</v>
      </c>
      <c r="P69" s="29" t="s">
        <v>308</v>
      </c>
      <c r="Q69" s="2" t="s">
        <v>4</v>
      </c>
      <c r="R69" s="2" t="s">
        <v>4</v>
      </c>
      <c r="S69" s="2" t="s">
        <v>4</v>
      </c>
      <c r="T69" s="2" t="s">
        <v>4</v>
      </c>
      <c r="U69" s="2" t="s">
        <v>79</v>
      </c>
      <c r="V69" s="2" t="s">
        <v>79</v>
      </c>
      <c r="W69" s="11" t="s">
        <v>79</v>
      </c>
      <c r="X69" s="2" t="s">
        <v>4</v>
      </c>
      <c r="Y69" s="13" t="s">
        <v>79</v>
      </c>
      <c r="Z69" s="2" t="s">
        <v>79</v>
      </c>
      <c r="AA69" s="2" t="s">
        <v>79</v>
      </c>
      <c r="AB69" s="2" t="s">
        <v>4</v>
      </c>
      <c r="AC69" s="8">
        <f t="shared" si="13"/>
        <v>2</v>
      </c>
      <c r="AD69" s="8">
        <f t="shared" si="14"/>
        <v>14</v>
      </c>
      <c r="AE69" s="8">
        <f t="shared" si="15"/>
        <v>11</v>
      </c>
      <c r="AF69" s="8">
        <f t="shared" si="16"/>
        <v>16</v>
      </c>
      <c r="AG69" s="28">
        <f t="shared" si="17"/>
        <v>0.125</v>
      </c>
    </row>
    <row r="70" spans="1:33" ht="25.5">
      <c r="A70" s="48" t="s">
        <v>309</v>
      </c>
      <c r="B70" s="2" t="s">
        <v>79</v>
      </c>
      <c r="C70" s="2" t="s">
        <v>4</v>
      </c>
      <c r="D70" s="8" t="s">
        <v>4</v>
      </c>
      <c r="E70" s="11" t="s">
        <v>79</v>
      </c>
      <c r="F70" s="2" t="s">
        <v>79</v>
      </c>
      <c r="G70" s="2" t="s">
        <v>79</v>
      </c>
      <c r="H70" s="2" t="s">
        <v>185</v>
      </c>
      <c r="I70" s="29" t="s">
        <v>310</v>
      </c>
      <c r="J70" s="29" t="s">
        <v>311</v>
      </c>
      <c r="K70" s="2" t="s">
        <v>79</v>
      </c>
      <c r="L70" s="30" t="s">
        <v>312</v>
      </c>
      <c r="M70" s="2" t="s">
        <v>79</v>
      </c>
      <c r="N70" s="2" t="s">
        <v>79</v>
      </c>
      <c r="O70" s="2" t="s">
        <v>79</v>
      </c>
      <c r="P70" s="29" t="s">
        <v>313</v>
      </c>
      <c r="Q70" s="2" t="s">
        <v>4</v>
      </c>
      <c r="R70" s="2" t="s">
        <v>4</v>
      </c>
      <c r="S70" s="2" t="s">
        <v>79</v>
      </c>
      <c r="T70" s="2" t="s">
        <v>79</v>
      </c>
      <c r="U70" s="2" t="s">
        <v>79</v>
      </c>
      <c r="V70" s="29" t="s">
        <v>850</v>
      </c>
      <c r="W70" s="11" t="s">
        <v>79</v>
      </c>
      <c r="X70" s="2" t="s">
        <v>79</v>
      </c>
      <c r="Y70" s="13" t="s">
        <v>79</v>
      </c>
      <c r="Z70" s="2" t="s">
        <v>79</v>
      </c>
      <c r="AA70" s="2" t="s">
        <v>185</v>
      </c>
      <c r="AB70" s="2" t="s">
        <v>4</v>
      </c>
      <c r="AC70" s="8">
        <f t="shared" si="13"/>
        <v>5</v>
      </c>
      <c r="AD70" s="8">
        <f t="shared" si="14"/>
        <v>17</v>
      </c>
      <c r="AE70" s="8">
        <f t="shared" si="15"/>
        <v>5</v>
      </c>
      <c r="AF70" s="8">
        <f t="shared" ref="AF70" si="18">SUM(AC70:AD70)</f>
        <v>22</v>
      </c>
      <c r="AG70" s="28">
        <f t="shared" si="17"/>
        <v>0.22727272727272727</v>
      </c>
    </row>
    <row r="71" spans="1:33">
      <c r="A71" s="48" t="s">
        <v>314</v>
      </c>
      <c r="B71" s="2" t="s">
        <v>79</v>
      </c>
      <c r="C71" s="2" t="s">
        <v>4</v>
      </c>
      <c r="D71" s="8" t="s">
        <v>4</v>
      </c>
      <c r="E71" s="11" t="s">
        <v>79</v>
      </c>
      <c r="F71" s="2" t="s">
        <v>79</v>
      </c>
      <c r="G71" s="2" t="s">
        <v>79</v>
      </c>
      <c r="H71" s="2" t="s">
        <v>79</v>
      </c>
      <c r="I71" s="2" t="s">
        <v>79</v>
      </c>
      <c r="J71" s="2" t="s">
        <v>4</v>
      </c>
      <c r="K71" s="2" t="s">
        <v>79</v>
      </c>
      <c r="L71" s="8" t="s">
        <v>185</v>
      </c>
      <c r="M71" s="2" t="s">
        <v>79</v>
      </c>
      <c r="N71" s="2" t="s">
        <v>79</v>
      </c>
      <c r="O71" s="2" t="s">
        <v>79</v>
      </c>
      <c r="P71" s="2" t="s">
        <v>79</v>
      </c>
      <c r="Q71" s="2" t="s">
        <v>4</v>
      </c>
      <c r="R71" s="2" t="s">
        <v>4</v>
      </c>
      <c r="S71" s="2" t="s">
        <v>79</v>
      </c>
      <c r="T71" s="2" t="s">
        <v>79</v>
      </c>
      <c r="U71" s="2" t="s">
        <v>79</v>
      </c>
      <c r="V71" s="2" t="s">
        <v>79</v>
      </c>
      <c r="W71" s="11" t="s">
        <v>79</v>
      </c>
      <c r="X71" s="2" t="s">
        <v>79</v>
      </c>
      <c r="Y71" s="13" t="s">
        <v>79</v>
      </c>
      <c r="Z71" s="2" t="s">
        <v>4</v>
      </c>
      <c r="AA71" s="2" t="s">
        <v>79</v>
      </c>
      <c r="AB71" s="2" t="s">
        <v>4</v>
      </c>
      <c r="AC71" s="8">
        <f t="shared" si="13"/>
        <v>1</v>
      </c>
      <c r="AD71" s="8">
        <f t="shared" si="14"/>
        <v>19</v>
      </c>
      <c r="AE71" s="8">
        <f t="shared" si="15"/>
        <v>7</v>
      </c>
      <c r="AF71" s="8">
        <f t="shared" si="16"/>
        <v>20</v>
      </c>
      <c r="AG71" s="76">
        <f t="shared" si="17"/>
        <v>0.05</v>
      </c>
    </row>
    <row r="72" spans="1:33" ht="25.5">
      <c r="A72" s="48" t="s">
        <v>315</v>
      </c>
      <c r="B72" s="49" t="s">
        <v>316</v>
      </c>
      <c r="C72" s="2" t="s">
        <v>4</v>
      </c>
      <c r="D72" s="8" t="s">
        <v>4</v>
      </c>
      <c r="E72" s="11" t="s">
        <v>79</v>
      </c>
      <c r="F72" s="29" t="s">
        <v>317</v>
      </c>
      <c r="G72" s="2" t="s">
        <v>79</v>
      </c>
      <c r="H72" s="2" t="s">
        <v>4</v>
      </c>
      <c r="I72" s="2" t="s">
        <v>79</v>
      </c>
      <c r="J72" s="47" t="s">
        <v>318</v>
      </c>
      <c r="K72" s="2" t="s">
        <v>79</v>
      </c>
      <c r="L72" s="8" t="s">
        <v>79</v>
      </c>
      <c r="M72" s="2" t="s">
        <v>79</v>
      </c>
      <c r="N72" s="2" t="s">
        <v>79</v>
      </c>
      <c r="O72" s="2" t="s">
        <v>79</v>
      </c>
      <c r="P72" s="2" t="s">
        <v>79</v>
      </c>
      <c r="Q72" s="2" t="s">
        <v>4</v>
      </c>
      <c r="R72" s="2" t="s">
        <v>4</v>
      </c>
      <c r="S72" s="2" t="s">
        <v>79</v>
      </c>
      <c r="T72" s="2" t="s">
        <v>79</v>
      </c>
      <c r="U72" s="2" t="s">
        <v>79</v>
      </c>
      <c r="V72" s="29" t="s">
        <v>319</v>
      </c>
      <c r="W72" s="11" t="s">
        <v>79</v>
      </c>
      <c r="X72" s="2" t="s">
        <v>79</v>
      </c>
      <c r="Y72" s="13" t="s">
        <v>79</v>
      </c>
      <c r="Z72" s="13" t="s">
        <v>79</v>
      </c>
      <c r="AA72" s="29" t="s">
        <v>300</v>
      </c>
      <c r="AB72" s="2" t="s">
        <v>4</v>
      </c>
      <c r="AC72" s="8">
        <f t="shared" si="13"/>
        <v>5</v>
      </c>
      <c r="AD72" s="8">
        <f t="shared" si="14"/>
        <v>16</v>
      </c>
      <c r="AE72" s="8">
        <f t="shared" si="15"/>
        <v>6</v>
      </c>
      <c r="AF72" s="8">
        <f t="shared" si="16"/>
        <v>21</v>
      </c>
      <c r="AG72" s="28">
        <f t="shared" si="17"/>
        <v>0.23809523809523808</v>
      </c>
    </row>
    <row r="73" spans="1:33" ht="25.5">
      <c r="A73" s="48" t="s">
        <v>321</v>
      </c>
      <c r="B73" s="2" t="s">
        <v>79</v>
      </c>
      <c r="C73" s="2" t="s">
        <v>4</v>
      </c>
      <c r="D73" s="8" t="s">
        <v>4</v>
      </c>
      <c r="E73" s="11" t="s">
        <v>79</v>
      </c>
      <c r="F73" s="2" t="s">
        <v>79</v>
      </c>
      <c r="G73" s="2" t="s">
        <v>79</v>
      </c>
      <c r="H73" s="29" t="s">
        <v>79</v>
      </c>
      <c r="I73" s="8" t="s">
        <v>79</v>
      </c>
      <c r="J73" s="2" t="s">
        <v>185</v>
      </c>
      <c r="K73" s="2" t="s">
        <v>79</v>
      </c>
      <c r="L73" s="30" t="s">
        <v>322</v>
      </c>
      <c r="M73" s="2" t="s">
        <v>79</v>
      </c>
      <c r="N73" s="2" t="s">
        <v>79</v>
      </c>
      <c r="O73" s="2" t="s">
        <v>79</v>
      </c>
      <c r="P73" s="2" t="s">
        <v>79</v>
      </c>
      <c r="Q73" s="2" t="s">
        <v>4</v>
      </c>
      <c r="R73" s="2" t="s">
        <v>4</v>
      </c>
      <c r="S73" s="29" t="s">
        <v>323</v>
      </c>
      <c r="T73" s="2" t="s">
        <v>79</v>
      </c>
      <c r="U73" s="2" t="s">
        <v>79</v>
      </c>
      <c r="V73" s="29" t="s">
        <v>324</v>
      </c>
      <c r="W73" s="2" t="s">
        <v>79</v>
      </c>
      <c r="X73" s="2" t="s">
        <v>79</v>
      </c>
      <c r="Y73" s="13" t="s">
        <v>79</v>
      </c>
      <c r="Z73" s="2" t="s">
        <v>79</v>
      </c>
      <c r="AA73" s="2" t="s">
        <v>79</v>
      </c>
      <c r="AB73" s="29" t="s">
        <v>325</v>
      </c>
      <c r="AC73" s="8">
        <f t="shared" si="13"/>
        <v>5</v>
      </c>
      <c r="AD73" s="8">
        <f t="shared" si="14"/>
        <v>18</v>
      </c>
      <c r="AE73" s="8">
        <f t="shared" si="15"/>
        <v>4</v>
      </c>
      <c r="AF73" s="8">
        <f t="shared" si="16"/>
        <v>23</v>
      </c>
      <c r="AG73" s="28">
        <f t="shared" si="17"/>
        <v>0.21739130434782608</v>
      </c>
    </row>
    <row r="74" spans="1:33" ht="51">
      <c r="A74" s="48" t="s">
        <v>326</v>
      </c>
      <c r="B74" s="29" t="s">
        <v>327</v>
      </c>
      <c r="C74" s="2" t="s">
        <v>4</v>
      </c>
      <c r="D74" s="8" t="s">
        <v>4</v>
      </c>
      <c r="E74" s="11" t="s">
        <v>79</v>
      </c>
      <c r="F74" s="2" t="s">
        <v>79</v>
      </c>
      <c r="G74" s="2" t="s">
        <v>79</v>
      </c>
      <c r="H74" s="2" t="s">
        <v>185</v>
      </c>
      <c r="I74" s="50" t="s">
        <v>328</v>
      </c>
      <c r="J74" s="2" t="s">
        <v>185</v>
      </c>
      <c r="K74" s="2" t="s">
        <v>79</v>
      </c>
      <c r="L74" s="8" t="s">
        <v>79</v>
      </c>
      <c r="M74" s="2" t="s">
        <v>79</v>
      </c>
      <c r="N74" s="2" t="s">
        <v>79</v>
      </c>
      <c r="O74" s="2" t="s">
        <v>79</v>
      </c>
      <c r="P74" s="2" t="s">
        <v>79</v>
      </c>
      <c r="Q74" s="2" t="s">
        <v>4</v>
      </c>
      <c r="R74" s="2" t="s">
        <v>4</v>
      </c>
      <c r="S74" s="2" t="s">
        <v>79</v>
      </c>
      <c r="T74" s="2" t="s">
        <v>79</v>
      </c>
      <c r="U74" s="2" t="s">
        <v>79</v>
      </c>
      <c r="V74" s="2" t="s">
        <v>79</v>
      </c>
      <c r="W74" s="2" t="s">
        <v>4</v>
      </c>
      <c r="X74" s="29" t="s">
        <v>329</v>
      </c>
      <c r="Y74" s="13" t="s">
        <v>79</v>
      </c>
      <c r="Z74" s="2" t="s">
        <v>4</v>
      </c>
      <c r="AA74" s="2" t="s">
        <v>4</v>
      </c>
      <c r="AB74" s="2" t="s">
        <v>79</v>
      </c>
      <c r="AC74" s="8">
        <f t="shared" si="13"/>
        <v>5</v>
      </c>
      <c r="AD74" s="8">
        <f t="shared" si="14"/>
        <v>15</v>
      </c>
      <c r="AE74" s="8">
        <f t="shared" si="15"/>
        <v>7</v>
      </c>
      <c r="AF74" s="8">
        <f t="shared" si="16"/>
        <v>20</v>
      </c>
      <c r="AG74" s="28">
        <f t="shared" si="17"/>
        <v>0.25</v>
      </c>
    </row>
    <row r="75" spans="1:33">
      <c r="A75" s="43" t="s">
        <v>330</v>
      </c>
      <c r="B75" s="20"/>
      <c r="C75" s="20"/>
      <c r="D75" s="20"/>
      <c r="E75" s="35"/>
      <c r="F75" s="35"/>
      <c r="G75" s="20"/>
      <c r="H75" s="35"/>
      <c r="I75" s="20"/>
      <c r="J75" s="35"/>
      <c r="K75" s="20"/>
      <c r="L75" s="37"/>
      <c r="M75" s="38"/>
      <c r="N75" s="20"/>
      <c r="O75" s="20"/>
      <c r="P75" s="38"/>
      <c r="Q75" s="35"/>
      <c r="R75" s="38"/>
      <c r="S75" s="35"/>
      <c r="T75" s="35"/>
      <c r="U75" s="38"/>
      <c r="V75" s="35"/>
      <c r="W75" s="38"/>
      <c r="X75" s="35"/>
      <c r="Y75" s="44"/>
      <c r="Z75" s="35"/>
      <c r="AA75" s="35"/>
      <c r="AB75" s="35"/>
      <c r="AC75" s="20"/>
      <c r="AD75" s="20"/>
      <c r="AE75" s="20"/>
      <c r="AF75" s="20"/>
      <c r="AG75" s="21"/>
    </row>
    <row r="76" spans="1:33">
      <c r="A76" s="25" t="s">
        <v>331</v>
      </c>
      <c r="B76" s="8" t="s">
        <v>79</v>
      </c>
      <c r="C76" s="2" t="s">
        <v>4</v>
      </c>
      <c r="D76" s="2" t="s">
        <v>4</v>
      </c>
      <c r="E76" s="2" t="s">
        <v>79</v>
      </c>
      <c r="F76" s="8" t="s">
        <v>79</v>
      </c>
      <c r="G76" s="8" t="s">
        <v>185</v>
      </c>
      <c r="H76" s="2" t="s">
        <v>185</v>
      </c>
      <c r="I76" s="8" t="s">
        <v>185</v>
      </c>
      <c r="J76" s="2" t="s">
        <v>185</v>
      </c>
      <c r="K76" s="8" t="s">
        <v>79</v>
      </c>
      <c r="L76" s="8" t="s">
        <v>185</v>
      </c>
      <c r="M76" s="2" t="s">
        <v>79</v>
      </c>
      <c r="N76" s="2" t="s">
        <v>79</v>
      </c>
      <c r="O76" s="2" t="s">
        <v>79</v>
      </c>
      <c r="P76" s="2" t="s">
        <v>79</v>
      </c>
      <c r="Q76" s="2" t="s">
        <v>79</v>
      </c>
      <c r="R76" s="2" t="s">
        <v>79</v>
      </c>
      <c r="S76" s="2" t="s">
        <v>79</v>
      </c>
      <c r="T76" s="2" t="s">
        <v>79</v>
      </c>
      <c r="U76" s="2" t="s">
        <v>79</v>
      </c>
      <c r="V76" s="2" t="s">
        <v>185</v>
      </c>
      <c r="W76" s="2" t="s">
        <v>79</v>
      </c>
      <c r="X76" s="2" t="s">
        <v>79</v>
      </c>
      <c r="Y76" s="13" t="s">
        <v>79</v>
      </c>
      <c r="Z76" s="2" t="s">
        <v>185</v>
      </c>
      <c r="AA76" s="2" t="s">
        <v>79</v>
      </c>
      <c r="AB76" s="2" t="s">
        <v>79</v>
      </c>
      <c r="AC76" s="8">
        <f t="shared" ref="AC76:AC81" si="19">27-(AD76+AE76)</f>
        <v>7</v>
      </c>
      <c r="AD76" s="8">
        <f>COUNTIF(B76:AB76,"*-*")</f>
        <v>18</v>
      </c>
      <c r="AE76" s="8">
        <f>COUNTIF(B76:AB76,"n.r.")</f>
        <v>2</v>
      </c>
      <c r="AF76" s="8">
        <f>SUM(AC76:AD76)</f>
        <v>25</v>
      </c>
      <c r="AG76" s="28">
        <f>AC76/AF76</f>
        <v>0.28000000000000003</v>
      </c>
    </row>
    <row r="77" spans="1:33">
      <c r="A77" s="40" t="s">
        <v>332</v>
      </c>
      <c r="B77" s="8" t="s">
        <v>185</v>
      </c>
      <c r="C77" s="2" t="s">
        <v>4</v>
      </c>
      <c r="D77" s="2" t="s">
        <v>4</v>
      </c>
      <c r="E77" s="2" t="s">
        <v>79</v>
      </c>
      <c r="F77" s="8" t="s">
        <v>79</v>
      </c>
      <c r="G77" s="8" t="s">
        <v>79</v>
      </c>
      <c r="H77" s="2" t="s">
        <v>79</v>
      </c>
      <c r="I77" s="8" t="s">
        <v>79</v>
      </c>
      <c r="J77" s="2" t="s">
        <v>79</v>
      </c>
      <c r="K77" s="8" t="s">
        <v>79</v>
      </c>
      <c r="L77" s="8" t="s">
        <v>79</v>
      </c>
      <c r="M77" s="2" t="s">
        <v>79</v>
      </c>
      <c r="N77" s="2" t="s">
        <v>79</v>
      </c>
      <c r="O77" s="2" t="s">
        <v>79</v>
      </c>
      <c r="P77" s="2" t="s">
        <v>79</v>
      </c>
      <c r="Q77" s="2" t="s">
        <v>79</v>
      </c>
      <c r="R77" s="2" t="s">
        <v>79</v>
      </c>
      <c r="S77" s="2" t="s">
        <v>79</v>
      </c>
      <c r="T77" s="2" t="s">
        <v>79</v>
      </c>
      <c r="U77" s="2" t="s">
        <v>79</v>
      </c>
      <c r="V77" s="2" t="s">
        <v>79</v>
      </c>
      <c r="W77" s="2" t="s">
        <v>79</v>
      </c>
      <c r="X77" s="2" t="s">
        <v>79</v>
      </c>
      <c r="Y77" s="13" t="s">
        <v>79</v>
      </c>
      <c r="Z77" s="2" t="s">
        <v>79</v>
      </c>
      <c r="AA77" s="2" t="s">
        <v>185</v>
      </c>
      <c r="AB77" s="2" t="s">
        <v>185</v>
      </c>
      <c r="AC77" s="8">
        <f t="shared" si="19"/>
        <v>3</v>
      </c>
      <c r="AD77" s="8">
        <f t="shared" ref="AD77:AD81" si="20">COUNTIF(B77:AB77,"*-*")</f>
        <v>22</v>
      </c>
      <c r="AE77" s="8">
        <f t="shared" ref="AE77:AE81" si="21">COUNTIF(B77:AB77,"n.r.")</f>
        <v>2</v>
      </c>
      <c r="AF77" s="8">
        <f t="shared" ref="AF77:AF81" si="22">SUM(AC77:AD77)</f>
        <v>25</v>
      </c>
      <c r="AG77" s="28">
        <f t="shared" ref="AG77:AG81" si="23">AC77/AF77</f>
        <v>0.12</v>
      </c>
    </row>
    <row r="78" spans="1:33">
      <c r="A78" s="25" t="s">
        <v>333</v>
      </c>
      <c r="B78" s="8" t="s">
        <v>185</v>
      </c>
      <c r="C78" s="2" t="s">
        <v>4</v>
      </c>
      <c r="D78" s="2" t="s">
        <v>4</v>
      </c>
      <c r="E78" s="2" t="s">
        <v>79</v>
      </c>
      <c r="F78" s="8" t="s">
        <v>79</v>
      </c>
      <c r="G78" s="8" t="s">
        <v>79</v>
      </c>
      <c r="H78" s="2" t="s">
        <v>79</v>
      </c>
      <c r="I78" s="8" t="s">
        <v>79</v>
      </c>
      <c r="J78" s="2" t="s">
        <v>79</v>
      </c>
      <c r="K78" s="8" t="s">
        <v>79</v>
      </c>
      <c r="L78" s="8" t="s">
        <v>79</v>
      </c>
      <c r="M78" s="29" t="s">
        <v>334</v>
      </c>
      <c r="N78" s="2" t="s">
        <v>79</v>
      </c>
      <c r="O78" s="2" t="s">
        <v>79</v>
      </c>
      <c r="P78" s="2" t="s">
        <v>79</v>
      </c>
      <c r="Q78" s="2" t="s">
        <v>79</v>
      </c>
      <c r="R78" s="2" t="s">
        <v>79</v>
      </c>
      <c r="S78" s="2" t="s">
        <v>79</v>
      </c>
      <c r="T78" s="2" t="s">
        <v>79</v>
      </c>
      <c r="U78" s="2" t="s">
        <v>79</v>
      </c>
      <c r="V78" s="2" t="s">
        <v>79</v>
      </c>
      <c r="W78" s="2" t="s">
        <v>79</v>
      </c>
      <c r="X78" s="2" t="s">
        <v>79</v>
      </c>
      <c r="Y78" s="13" t="s">
        <v>79</v>
      </c>
      <c r="Z78" s="2" t="s">
        <v>79</v>
      </c>
      <c r="AA78" s="2" t="s">
        <v>4</v>
      </c>
      <c r="AB78" s="2" t="s">
        <v>79</v>
      </c>
      <c r="AC78" s="8">
        <f t="shared" si="19"/>
        <v>2</v>
      </c>
      <c r="AD78" s="8">
        <f t="shared" si="20"/>
        <v>22</v>
      </c>
      <c r="AE78" s="8">
        <f t="shared" si="21"/>
        <v>3</v>
      </c>
      <c r="AF78" s="8">
        <f t="shared" si="22"/>
        <v>24</v>
      </c>
      <c r="AG78" s="28">
        <f t="shared" si="23"/>
        <v>8.3333333333333329E-2</v>
      </c>
    </row>
    <row r="79" spans="1:33">
      <c r="A79" s="25" t="s">
        <v>335</v>
      </c>
      <c r="B79" s="8" t="s">
        <v>79</v>
      </c>
      <c r="C79" s="2" t="s">
        <v>4</v>
      </c>
      <c r="D79" s="2" t="s">
        <v>4</v>
      </c>
      <c r="E79" s="2" t="s">
        <v>79</v>
      </c>
      <c r="F79" s="8" t="s">
        <v>79</v>
      </c>
      <c r="G79" s="8" t="s">
        <v>79</v>
      </c>
      <c r="H79" s="29" t="s">
        <v>336</v>
      </c>
      <c r="I79" s="8" t="s">
        <v>79</v>
      </c>
      <c r="J79" s="29" t="s">
        <v>337</v>
      </c>
      <c r="K79" s="8" t="s">
        <v>185</v>
      </c>
      <c r="L79" s="30" t="s">
        <v>338</v>
      </c>
      <c r="M79" s="2" t="s">
        <v>79</v>
      </c>
      <c r="N79" s="2" t="s">
        <v>79</v>
      </c>
      <c r="O79" s="2" t="s">
        <v>79</v>
      </c>
      <c r="P79" s="2" t="s">
        <v>79</v>
      </c>
      <c r="Q79" s="29" t="s">
        <v>339</v>
      </c>
      <c r="R79" s="2" t="s">
        <v>79</v>
      </c>
      <c r="S79" s="2" t="s">
        <v>79</v>
      </c>
      <c r="T79" s="30" t="s">
        <v>338</v>
      </c>
      <c r="U79" s="2" t="s">
        <v>79</v>
      </c>
      <c r="V79" s="2" t="s">
        <v>79</v>
      </c>
      <c r="W79" s="2" t="s">
        <v>185</v>
      </c>
      <c r="X79" s="2" t="s">
        <v>79</v>
      </c>
      <c r="Y79" s="13" t="s">
        <v>79</v>
      </c>
      <c r="Z79" s="2" t="s">
        <v>185</v>
      </c>
      <c r="AA79" s="2" t="s">
        <v>4</v>
      </c>
      <c r="AB79" s="29" t="s">
        <v>338</v>
      </c>
      <c r="AC79" s="8">
        <f t="shared" si="19"/>
        <v>9</v>
      </c>
      <c r="AD79" s="8">
        <f t="shared" si="20"/>
        <v>15</v>
      </c>
      <c r="AE79" s="8">
        <f t="shared" si="21"/>
        <v>3</v>
      </c>
      <c r="AF79" s="8">
        <f t="shared" si="22"/>
        <v>24</v>
      </c>
      <c r="AG79" s="28">
        <f t="shared" si="23"/>
        <v>0.375</v>
      </c>
    </row>
    <row r="80" spans="1:33">
      <c r="A80" s="25" t="s">
        <v>340</v>
      </c>
      <c r="B80" s="8" t="s">
        <v>79</v>
      </c>
      <c r="C80" s="2" t="s">
        <v>4</v>
      </c>
      <c r="D80" s="2" t="s">
        <v>4</v>
      </c>
      <c r="E80" s="2" t="s">
        <v>79</v>
      </c>
      <c r="F80" s="8" t="s">
        <v>79</v>
      </c>
      <c r="G80" s="8" t="s">
        <v>79</v>
      </c>
      <c r="H80" s="2" t="s">
        <v>79</v>
      </c>
      <c r="I80" s="8" t="s">
        <v>79</v>
      </c>
      <c r="J80" s="2" t="s">
        <v>79</v>
      </c>
      <c r="K80" s="8" t="s">
        <v>79</v>
      </c>
      <c r="L80" s="8" t="s">
        <v>79</v>
      </c>
      <c r="M80" s="2" t="s">
        <v>79</v>
      </c>
      <c r="N80" s="2" t="s">
        <v>79</v>
      </c>
      <c r="O80" s="2" t="s">
        <v>79</v>
      </c>
      <c r="P80" s="2" t="s">
        <v>79</v>
      </c>
      <c r="Q80" s="2" t="s">
        <v>79</v>
      </c>
      <c r="R80" s="2" t="s">
        <v>79</v>
      </c>
      <c r="S80" s="2" t="s">
        <v>79</v>
      </c>
      <c r="T80" s="2" t="s">
        <v>79</v>
      </c>
      <c r="U80" s="2" t="s">
        <v>79</v>
      </c>
      <c r="V80" s="2" t="s">
        <v>79</v>
      </c>
      <c r="W80" s="2" t="s">
        <v>79</v>
      </c>
      <c r="X80" s="2" t="s">
        <v>79</v>
      </c>
      <c r="Y80" s="13" t="s">
        <v>79</v>
      </c>
      <c r="Z80" s="2" t="s">
        <v>79</v>
      </c>
      <c r="AA80" s="2" t="s">
        <v>4</v>
      </c>
      <c r="AB80" s="2" t="s">
        <v>79</v>
      </c>
      <c r="AC80" s="8">
        <f t="shared" si="19"/>
        <v>0</v>
      </c>
      <c r="AD80" s="8">
        <f t="shared" si="20"/>
        <v>24</v>
      </c>
      <c r="AE80" s="8">
        <f t="shared" si="21"/>
        <v>3</v>
      </c>
      <c r="AF80" s="8">
        <f t="shared" si="22"/>
        <v>24</v>
      </c>
      <c r="AG80" s="28">
        <f t="shared" si="23"/>
        <v>0</v>
      </c>
    </row>
    <row r="81" spans="1:33">
      <c r="A81" s="25" t="s">
        <v>705</v>
      </c>
      <c r="B81" s="8" t="s">
        <v>185</v>
      </c>
      <c r="C81" s="2" t="s">
        <v>4</v>
      </c>
      <c r="D81" s="2" t="s">
        <v>4</v>
      </c>
      <c r="E81" s="2" t="s">
        <v>79</v>
      </c>
      <c r="F81" s="8" t="s">
        <v>79</v>
      </c>
      <c r="G81" s="8" t="s">
        <v>79</v>
      </c>
      <c r="H81" s="2" t="s">
        <v>185</v>
      </c>
      <c r="I81" s="8" t="s">
        <v>79</v>
      </c>
      <c r="J81" s="2" t="s">
        <v>79</v>
      </c>
      <c r="K81" s="8" t="s">
        <v>79</v>
      </c>
      <c r="L81" s="8" t="s">
        <v>185</v>
      </c>
      <c r="M81" s="2" t="s">
        <v>79</v>
      </c>
      <c r="N81" s="2" t="s">
        <v>79</v>
      </c>
      <c r="O81" s="2" t="s">
        <v>79</v>
      </c>
      <c r="P81" s="2" t="s">
        <v>185</v>
      </c>
      <c r="Q81" s="2" t="s">
        <v>79</v>
      </c>
      <c r="R81" s="2" t="s">
        <v>79</v>
      </c>
      <c r="S81" s="2" t="s">
        <v>79</v>
      </c>
      <c r="T81" s="2" t="s">
        <v>185</v>
      </c>
      <c r="U81" s="2" t="s">
        <v>185</v>
      </c>
      <c r="V81" s="2" t="s">
        <v>185</v>
      </c>
      <c r="W81" s="2" t="s">
        <v>79</v>
      </c>
      <c r="X81" s="2" t="s">
        <v>79</v>
      </c>
      <c r="Y81" s="13" t="s">
        <v>4</v>
      </c>
      <c r="Z81" s="2" t="s">
        <v>4</v>
      </c>
      <c r="AA81" s="2" t="s">
        <v>4</v>
      </c>
      <c r="AB81" s="2" t="s">
        <v>79</v>
      </c>
      <c r="AC81" s="8">
        <f t="shared" si="19"/>
        <v>7</v>
      </c>
      <c r="AD81" s="8">
        <f t="shared" si="20"/>
        <v>15</v>
      </c>
      <c r="AE81" s="8">
        <f t="shared" si="21"/>
        <v>5</v>
      </c>
      <c r="AF81" s="8">
        <f t="shared" si="22"/>
        <v>22</v>
      </c>
      <c r="AG81" s="28">
        <f t="shared" si="23"/>
        <v>0.31818181818181818</v>
      </c>
    </row>
    <row r="82" spans="1:33">
      <c r="A82" s="25" t="s">
        <v>197</v>
      </c>
      <c r="B82" s="8"/>
      <c r="C82" s="8"/>
      <c r="D82" s="8"/>
      <c r="E82" s="2"/>
      <c r="F82" s="2"/>
      <c r="G82" s="8"/>
      <c r="H82" s="2"/>
      <c r="I82" s="8" t="s">
        <v>341</v>
      </c>
      <c r="J82" s="2" t="s">
        <v>342</v>
      </c>
      <c r="K82" s="8"/>
      <c r="L82" s="2"/>
      <c r="M82" s="2"/>
      <c r="N82" s="8"/>
      <c r="O82" s="8"/>
      <c r="P82" s="2"/>
      <c r="Q82" s="2"/>
      <c r="R82" s="2"/>
      <c r="S82" s="2"/>
      <c r="T82" s="2"/>
      <c r="U82" s="2"/>
      <c r="V82" s="2" t="s">
        <v>343</v>
      </c>
      <c r="W82" s="2"/>
      <c r="X82" s="2"/>
      <c r="Y82" s="13"/>
      <c r="Z82" s="2" t="s">
        <v>343</v>
      </c>
      <c r="AA82" s="2"/>
      <c r="AB82" s="2"/>
      <c r="AC82" s="8"/>
      <c r="AD82" s="8"/>
      <c r="AE82" s="8"/>
      <c r="AF82" s="8"/>
      <c r="AG82" s="9"/>
    </row>
    <row r="83" spans="1:33">
      <c r="A83" s="43" t="s">
        <v>875</v>
      </c>
      <c r="B83" s="20"/>
      <c r="C83" s="20"/>
      <c r="D83" s="20"/>
      <c r="E83" s="35"/>
      <c r="F83" s="36"/>
      <c r="G83" s="20"/>
      <c r="H83" s="36"/>
      <c r="I83" s="20"/>
      <c r="J83" s="35"/>
      <c r="K83" s="20"/>
      <c r="L83" s="20"/>
      <c r="M83" s="38"/>
      <c r="N83" s="20"/>
      <c r="O83" s="20"/>
      <c r="P83" s="38"/>
      <c r="Q83" s="36"/>
      <c r="R83" s="38"/>
      <c r="S83" s="36"/>
      <c r="T83" s="36"/>
      <c r="U83" s="38"/>
      <c r="V83" s="36"/>
      <c r="W83" s="38"/>
      <c r="X83" s="36"/>
      <c r="Y83" s="46"/>
      <c r="Z83" s="36"/>
      <c r="AA83" s="36"/>
      <c r="AB83" s="36"/>
      <c r="AC83" s="20"/>
      <c r="AD83" s="20"/>
      <c r="AE83" s="20"/>
      <c r="AF83" s="20"/>
      <c r="AG83" s="21"/>
    </row>
    <row r="84" spans="1:33">
      <c r="A84" s="40" t="s">
        <v>344</v>
      </c>
      <c r="B84" s="8" t="s">
        <v>79</v>
      </c>
      <c r="C84" s="2" t="s">
        <v>4</v>
      </c>
      <c r="D84" s="2" t="s">
        <v>4</v>
      </c>
      <c r="E84" s="11" t="s">
        <v>79</v>
      </c>
      <c r="F84" s="2" t="s">
        <v>79</v>
      </c>
      <c r="G84" s="8" t="s">
        <v>79</v>
      </c>
      <c r="H84" s="2" t="s">
        <v>79</v>
      </c>
      <c r="I84" s="30" t="s">
        <v>345</v>
      </c>
      <c r="J84" s="2" t="s">
        <v>79</v>
      </c>
      <c r="K84" s="8" t="s">
        <v>79</v>
      </c>
      <c r="L84" s="8" t="s">
        <v>185</v>
      </c>
      <c r="M84" s="2" t="s">
        <v>185</v>
      </c>
      <c r="N84" s="2" t="s">
        <v>79</v>
      </c>
      <c r="O84" s="2" t="s">
        <v>79</v>
      </c>
      <c r="P84" s="2" t="s">
        <v>79</v>
      </c>
      <c r="Q84" s="2" t="s">
        <v>79</v>
      </c>
      <c r="R84" s="2" t="s">
        <v>79</v>
      </c>
      <c r="S84" s="2" t="s">
        <v>79</v>
      </c>
      <c r="T84" s="2" t="s">
        <v>79</v>
      </c>
      <c r="U84" s="2" t="s">
        <v>79</v>
      </c>
      <c r="V84" s="2" t="s">
        <v>79</v>
      </c>
      <c r="W84" s="2" t="s">
        <v>79</v>
      </c>
      <c r="X84" s="2" t="s">
        <v>79</v>
      </c>
      <c r="Y84" s="2" t="s">
        <v>79</v>
      </c>
      <c r="Z84" s="2" t="s">
        <v>79</v>
      </c>
      <c r="AA84" s="2" t="s">
        <v>4</v>
      </c>
      <c r="AB84" s="2" t="s">
        <v>4</v>
      </c>
      <c r="AC84" s="8">
        <f>27-(AD84+AE84)</f>
        <v>3</v>
      </c>
      <c r="AD84" s="8">
        <f>COUNTIF(B84:AB84,"*-*")</f>
        <v>20</v>
      </c>
      <c r="AE84" s="8">
        <f>COUNTIF(B84:AB84,"n.r.")</f>
        <v>4</v>
      </c>
      <c r="AF84" s="8">
        <f>SUM(AC84:AD84)</f>
        <v>23</v>
      </c>
      <c r="AG84" s="28">
        <f t="shared" ref="AG84:AG87" si="24">AC84/AF84</f>
        <v>0.13043478260869565</v>
      </c>
    </row>
    <row r="85" spans="1:33">
      <c r="A85" s="40" t="s">
        <v>335</v>
      </c>
      <c r="B85" s="8" t="s">
        <v>79</v>
      </c>
      <c r="C85" s="2" t="s">
        <v>4</v>
      </c>
      <c r="D85" s="2" t="s">
        <v>4</v>
      </c>
      <c r="E85" s="11" t="s">
        <v>79</v>
      </c>
      <c r="F85" s="2" t="s">
        <v>79</v>
      </c>
      <c r="G85" s="8" t="s">
        <v>79</v>
      </c>
      <c r="H85" s="2" t="s">
        <v>79</v>
      </c>
      <c r="I85" s="30" t="s">
        <v>345</v>
      </c>
      <c r="J85" s="2" t="s">
        <v>79</v>
      </c>
      <c r="K85" s="8" t="s">
        <v>185</v>
      </c>
      <c r="L85" s="30" t="s">
        <v>346</v>
      </c>
      <c r="M85" s="2" t="s">
        <v>79</v>
      </c>
      <c r="N85" s="2" t="s">
        <v>79</v>
      </c>
      <c r="O85" s="2" t="s">
        <v>79</v>
      </c>
      <c r="P85" s="2" t="s">
        <v>79</v>
      </c>
      <c r="Q85" s="2" t="s">
        <v>79</v>
      </c>
      <c r="R85" s="2" t="s">
        <v>79</v>
      </c>
      <c r="S85" s="2" t="s">
        <v>79</v>
      </c>
      <c r="T85" s="2" t="s">
        <v>79</v>
      </c>
      <c r="U85" s="2" t="s">
        <v>79</v>
      </c>
      <c r="V85" s="2" t="s">
        <v>4</v>
      </c>
      <c r="W85" s="2" t="s">
        <v>79</v>
      </c>
      <c r="X85" s="2" t="s">
        <v>79</v>
      </c>
      <c r="Y85" s="2" t="s">
        <v>79</v>
      </c>
      <c r="Z85" s="2" t="s">
        <v>185</v>
      </c>
      <c r="AA85" s="2" t="s">
        <v>4</v>
      </c>
      <c r="AB85" s="2" t="s">
        <v>4</v>
      </c>
      <c r="AC85" s="8">
        <f>27-(AD85+AE85)</f>
        <v>4</v>
      </c>
      <c r="AD85" s="8">
        <f t="shared" ref="AD85:AD87" si="25">COUNTIF(B85:AB85,"*-*")</f>
        <v>18</v>
      </c>
      <c r="AE85" s="8">
        <f t="shared" ref="AE85:AE87" si="26">COUNTIF(B85:AB85,"n.r.")</f>
        <v>5</v>
      </c>
      <c r="AF85" s="8">
        <f t="shared" ref="AF85:AF87" si="27">SUM(AC85:AD85)</f>
        <v>22</v>
      </c>
      <c r="AG85" s="28">
        <f t="shared" si="24"/>
        <v>0.18181818181818182</v>
      </c>
    </row>
    <row r="86" spans="1:33">
      <c r="A86" s="40" t="s">
        <v>347</v>
      </c>
      <c r="B86" s="8" t="s">
        <v>79</v>
      </c>
      <c r="C86" s="2" t="s">
        <v>4</v>
      </c>
      <c r="D86" s="2" t="s">
        <v>4</v>
      </c>
      <c r="E86" s="11" t="s">
        <v>79</v>
      </c>
      <c r="F86" s="2" t="s">
        <v>79</v>
      </c>
      <c r="G86" s="8" t="s">
        <v>79</v>
      </c>
      <c r="H86" s="2" t="s">
        <v>79</v>
      </c>
      <c r="I86" s="8" t="s">
        <v>79</v>
      </c>
      <c r="J86" s="2" t="s">
        <v>79</v>
      </c>
      <c r="K86" s="8" t="s">
        <v>79</v>
      </c>
      <c r="L86" s="30" t="s">
        <v>348</v>
      </c>
      <c r="M86" s="2" t="s">
        <v>79</v>
      </c>
      <c r="N86" s="2" t="s">
        <v>79</v>
      </c>
      <c r="O86" s="2" t="s">
        <v>79</v>
      </c>
      <c r="P86" s="2" t="s">
        <v>79</v>
      </c>
      <c r="Q86" s="2" t="s">
        <v>79</v>
      </c>
      <c r="R86" s="2" t="s">
        <v>79</v>
      </c>
      <c r="S86" s="2" t="s">
        <v>79</v>
      </c>
      <c r="T86" s="29" t="s">
        <v>349</v>
      </c>
      <c r="U86" s="2" t="s">
        <v>79</v>
      </c>
      <c r="V86" s="2" t="s">
        <v>4</v>
      </c>
      <c r="W86" s="2" t="s">
        <v>79</v>
      </c>
      <c r="X86" s="2" t="s">
        <v>79</v>
      </c>
      <c r="Y86" s="2" t="s">
        <v>79</v>
      </c>
      <c r="Z86" s="2" t="s">
        <v>79</v>
      </c>
      <c r="AA86" s="2" t="s">
        <v>4</v>
      </c>
      <c r="AB86" s="2" t="s">
        <v>4</v>
      </c>
      <c r="AC86" s="8">
        <f>27-(AD86+AE86)</f>
        <v>2</v>
      </c>
      <c r="AD86" s="8">
        <f t="shared" si="25"/>
        <v>20</v>
      </c>
      <c r="AE86" s="8">
        <f t="shared" si="26"/>
        <v>5</v>
      </c>
      <c r="AF86" s="8">
        <f t="shared" si="27"/>
        <v>22</v>
      </c>
      <c r="AG86" s="28">
        <f t="shared" si="24"/>
        <v>9.0909090909090912E-2</v>
      </c>
    </row>
    <row r="87" spans="1:33" ht="51">
      <c r="A87" s="40" t="s">
        <v>197</v>
      </c>
      <c r="B87" s="8" t="s">
        <v>706</v>
      </c>
      <c r="C87" s="2" t="s">
        <v>4</v>
      </c>
      <c r="D87" s="2" t="s">
        <v>4</v>
      </c>
      <c r="E87" s="11" t="s">
        <v>79</v>
      </c>
      <c r="F87" s="2" t="s">
        <v>320</v>
      </c>
      <c r="G87" s="2" t="s">
        <v>79</v>
      </c>
      <c r="H87" s="2" t="s">
        <v>707</v>
      </c>
      <c r="I87" s="8" t="s">
        <v>708</v>
      </c>
      <c r="J87" s="10" t="s">
        <v>79</v>
      </c>
      <c r="K87" s="2" t="s">
        <v>79</v>
      </c>
      <c r="L87" s="8" t="s">
        <v>709</v>
      </c>
      <c r="M87" s="2" t="s">
        <v>79</v>
      </c>
      <c r="N87" s="2" t="s">
        <v>79</v>
      </c>
      <c r="O87" s="2" t="s">
        <v>79</v>
      </c>
      <c r="P87" s="2" t="s">
        <v>79</v>
      </c>
      <c r="Q87" s="2" t="s">
        <v>4</v>
      </c>
      <c r="R87" s="2" t="s">
        <v>4</v>
      </c>
      <c r="S87" s="2" t="s">
        <v>79</v>
      </c>
      <c r="T87" s="2" t="s">
        <v>269</v>
      </c>
      <c r="U87" s="2" t="s">
        <v>79</v>
      </c>
      <c r="V87" s="2" t="s">
        <v>710</v>
      </c>
      <c r="W87" s="2" t="s">
        <v>79</v>
      </c>
      <c r="X87" s="2" t="s">
        <v>79</v>
      </c>
      <c r="Y87" s="13" t="s">
        <v>79</v>
      </c>
      <c r="Z87" s="13" t="s">
        <v>79</v>
      </c>
      <c r="AA87" s="2" t="s">
        <v>4</v>
      </c>
      <c r="AB87" s="2" t="s">
        <v>4</v>
      </c>
      <c r="AC87" s="8">
        <f t="shared" ref="AC87" si="28">27-(AD87+AE87)</f>
        <v>7</v>
      </c>
      <c r="AD87" s="8">
        <f t="shared" si="25"/>
        <v>14</v>
      </c>
      <c r="AE87" s="8">
        <f t="shared" si="26"/>
        <v>6</v>
      </c>
      <c r="AF87" s="8">
        <f t="shared" si="27"/>
        <v>21</v>
      </c>
      <c r="AG87" s="28">
        <f t="shared" si="24"/>
        <v>0.33333333333333331</v>
      </c>
    </row>
    <row r="88" spans="1:33">
      <c r="A88" s="43" t="s">
        <v>350</v>
      </c>
      <c r="B88" s="20"/>
      <c r="C88" s="20"/>
      <c r="D88" s="20"/>
      <c r="E88" s="35"/>
      <c r="F88" s="35"/>
      <c r="G88" s="20"/>
      <c r="H88" s="35"/>
      <c r="I88" s="20"/>
      <c r="J88" s="35"/>
      <c r="K88" s="20"/>
      <c r="L88" s="37"/>
      <c r="M88" s="38"/>
      <c r="N88" s="20"/>
      <c r="O88" s="20"/>
      <c r="P88" s="38"/>
      <c r="Q88" s="35"/>
      <c r="R88" s="38"/>
      <c r="S88" s="35"/>
      <c r="T88" s="35"/>
      <c r="U88" s="38"/>
      <c r="V88" s="35"/>
      <c r="W88" s="38"/>
      <c r="X88" s="35"/>
      <c r="Y88" s="44"/>
      <c r="Z88" s="35"/>
      <c r="AA88" s="35"/>
      <c r="AB88" s="35"/>
      <c r="AC88" s="20"/>
      <c r="AD88" s="20"/>
      <c r="AE88" s="20"/>
      <c r="AF88" s="20"/>
      <c r="AG88" s="21"/>
    </row>
    <row r="89" spans="1:33">
      <c r="A89" s="77" t="s">
        <v>351</v>
      </c>
      <c r="B89" s="8" t="s">
        <v>79</v>
      </c>
      <c r="C89" s="2" t="s">
        <v>4</v>
      </c>
      <c r="D89" s="2" t="s">
        <v>4</v>
      </c>
      <c r="E89" s="2" t="s">
        <v>79</v>
      </c>
      <c r="F89" s="2" t="s">
        <v>79</v>
      </c>
      <c r="G89" s="2" t="s">
        <v>79</v>
      </c>
      <c r="H89" s="2" t="s">
        <v>4</v>
      </c>
      <c r="I89" s="2" t="s">
        <v>79</v>
      </c>
      <c r="J89" s="2" t="s">
        <v>4</v>
      </c>
      <c r="K89" s="2" t="s">
        <v>79</v>
      </c>
      <c r="L89" s="8" t="s">
        <v>79</v>
      </c>
      <c r="M89" s="2" t="s">
        <v>79</v>
      </c>
      <c r="N89" s="2" t="s">
        <v>79</v>
      </c>
      <c r="O89" s="2" t="s">
        <v>79</v>
      </c>
      <c r="P89" s="8" t="s">
        <v>79</v>
      </c>
      <c r="Q89" s="2" t="s">
        <v>4</v>
      </c>
      <c r="R89" s="8" t="s">
        <v>79</v>
      </c>
      <c r="S89" s="2" t="s">
        <v>4</v>
      </c>
      <c r="T89" s="2" t="s">
        <v>4</v>
      </c>
      <c r="U89" s="2" t="s">
        <v>79</v>
      </c>
      <c r="V89" s="2" t="s">
        <v>79</v>
      </c>
      <c r="W89" s="2" t="s">
        <v>79</v>
      </c>
      <c r="X89" s="2" t="s">
        <v>4</v>
      </c>
      <c r="Y89" s="13" t="s">
        <v>4</v>
      </c>
      <c r="Z89" s="2" t="s">
        <v>79</v>
      </c>
      <c r="AA89" s="2" t="s">
        <v>4</v>
      </c>
      <c r="AB89" s="2" t="s">
        <v>4</v>
      </c>
      <c r="AC89" s="8">
        <f>27-(AD89+AE89)</f>
        <v>0</v>
      </c>
      <c r="AD89" s="8">
        <f t="shared" ref="AD89:AD93" si="29">COUNTIF(B89:AB89,"*-*")</f>
        <v>16</v>
      </c>
      <c r="AE89" s="8">
        <f t="shared" ref="AE89:AE94" si="30">COUNTIF(B89:AB89,"n.r.")</f>
        <v>11</v>
      </c>
      <c r="AF89" s="8">
        <f>SUM(AC89:AD89)</f>
        <v>16</v>
      </c>
      <c r="AG89" s="28">
        <f t="shared" ref="AG89:AG91" si="31">AC89/AF89</f>
        <v>0</v>
      </c>
    </row>
    <row r="90" spans="1:33">
      <c r="A90" s="40" t="s">
        <v>352</v>
      </c>
      <c r="B90" s="30" t="s">
        <v>353</v>
      </c>
      <c r="C90" s="2" t="s">
        <v>4</v>
      </c>
      <c r="D90" s="2" t="s">
        <v>4</v>
      </c>
      <c r="E90" s="2" t="s">
        <v>79</v>
      </c>
      <c r="F90" s="2" t="s">
        <v>79</v>
      </c>
      <c r="G90" s="2" t="s">
        <v>79</v>
      </c>
      <c r="H90" s="2" t="s">
        <v>4</v>
      </c>
      <c r="I90" s="2" t="s">
        <v>79</v>
      </c>
      <c r="J90" s="2" t="s">
        <v>4</v>
      </c>
      <c r="K90" s="2" t="s">
        <v>79</v>
      </c>
      <c r="L90" s="8" t="s">
        <v>79</v>
      </c>
      <c r="M90" s="2" t="s">
        <v>79</v>
      </c>
      <c r="N90" s="2" t="s">
        <v>79</v>
      </c>
      <c r="O90" s="2" t="s">
        <v>79</v>
      </c>
      <c r="P90" s="8" t="s">
        <v>79</v>
      </c>
      <c r="Q90" s="2" t="s">
        <v>4</v>
      </c>
      <c r="R90" s="8" t="s">
        <v>79</v>
      </c>
      <c r="S90" s="2" t="s">
        <v>4</v>
      </c>
      <c r="T90" s="2" t="s">
        <v>4</v>
      </c>
      <c r="U90" s="2" t="s">
        <v>79</v>
      </c>
      <c r="V90" s="2" t="s">
        <v>79</v>
      </c>
      <c r="W90" s="2" t="s">
        <v>79</v>
      </c>
      <c r="X90" s="2" t="s">
        <v>4</v>
      </c>
      <c r="Y90" s="13" t="s">
        <v>4</v>
      </c>
      <c r="Z90" s="2" t="s">
        <v>79</v>
      </c>
      <c r="AA90" s="2" t="s">
        <v>4</v>
      </c>
      <c r="AB90" s="2" t="s">
        <v>4</v>
      </c>
      <c r="AC90" s="8">
        <f t="shared" ref="AC90:AC91" si="32">27-(AD90+AE90)</f>
        <v>1</v>
      </c>
      <c r="AD90" s="8">
        <f t="shared" si="29"/>
        <v>15</v>
      </c>
      <c r="AE90" s="8">
        <f t="shared" si="30"/>
        <v>11</v>
      </c>
      <c r="AF90" s="8">
        <f t="shared" ref="AF90:AF91" si="33">SUM(AC90:AD90)</f>
        <v>16</v>
      </c>
      <c r="AG90" s="28">
        <f t="shared" si="31"/>
        <v>6.25E-2</v>
      </c>
    </row>
    <row r="91" spans="1:33">
      <c r="A91" s="40" t="s">
        <v>354</v>
      </c>
      <c r="B91" s="8" t="s">
        <v>79</v>
      </c>
      <c r="C91" s="2" t="s">
        <v>4</v>
      </c>
      <c r="D91" s="2" t="s">
        <v>4</v>
      </c>
      <c r="E91" s="2" t="s">
        <v>79</v>
      </c>
      <c r="F91" s="2" t="s">
        <v>79</v>
      </c>
      <c r="G91" s="2" t="s">
        <v>79</v>
      </c>
      <c r="H91" s="2" t="s">
        <v>4</v>
      </c>
      <c r="I91" s="2" t="s">
        <v>79</v>
      </c>
      <c r="J91" s="2" t="s">
        <v>4</v>
      </c>
      <c r="K91" s="2" t="s">
        <v>79</v>
      </c>
      <c r="L91" s="8" t="s">
        <v>79</v>
      </c>
      <c r="M91" s="2" t="s">
        <v>79</v>
      </c>
      <c r="N91" s="2" t="s">
        <v>79</v>
      </c>
      <c r="O91" s="2" t="s">
        <v>79</v>
      </c>
      <c r="P91" s="8" t="s">
        <v>79</v>
      </c>
      <c r="Q91" s="2" t="s">
        <v>4</v>
      </c>
      <c r="R91" s="8" t="s">
        <v>79</v>
      </c>
      <c r="S91" s="2" t="s">
        <v>4</v>
      </c>
      <c r="T91" s="2" t="s">
        <v>4</v>
      </c>
      <c r="U91" s="2" t="s">
        <v>79</v>
      </c>
      <c r="V91" s="2" t="s">
        <v>79</v>
      </c>
      <c r="W91" s="2" t="s">
        <v>79</v>
      </c>
      <c r="X91" s="2" t="s">
        <v>4</v>
      </c>
      <c r="Y91" s="13" t="s">
        <v>4</v>
      </c>
      <c r="Z91" s="2" t="s">
        <v>79</v>
      </c>
      <c r="AA91" s="2" t="s">
        <v>4</v>
      </c>
      <c r="AB91" s="2" t="s">
        <v>4</v>
      </c>
      <c r="AC91" s="8">
        <f t="shared" si="32"/>
        <v>0</v>
      </c>
      <c r="AD91" s="8">
        <f t="shared" si="29"/>
        <v>16</v>
      </c>
      <c r="AE91" s="8">
        <f t="shared" si="30"/>
        <v>11</v>
      </c>
      <c r="AF91" s="8">
        <f t="shared" si="33"/>
        <v>16</v>
      </c>
      <c r="AG91" s="28">
        <f t="shared" si="31"/>
        <v>0</v>
      </c>
    </row>
    <row r="92" spans="1:33">
      <c r="A92" s="43" t="s">
        <v>355</v>
      </c>
      <c r="B92" s="20"/>
      <c r="C92" s="20"/>
      <c r="D92" s="20"/>
      <c r="E92" s="35"/>
      <c r="F92" s="35"/>
      <c r="G92" s="20"/>
      <c r="H92" s="35"/>
      <c r="I92" s="20"/>
      <c r="J92" s="35"/>
      <c r="K92" s="20"/>
      <c r="L92" s="37"/>
      <c r="M92" s="38"/>
      <c r="N92" s="20"/>
      <c r="O92" s="20"/>
      <c r="P92" s="38"/>
      <c r="Q92" s="35"/>
      <c r="R92" s="38"/>
      <c r="S92" s="35"/>
      <c r="T92" s="35"/>
      <c r="U92" s="38"/>
      <c r="V92" s="35"/>
      <c r="W92" s="38"/>
      <c r="X92" s="35"/>
      <c r="Y92" s="44"/>
      <c r="Z92" s="35"/>
      <c r="AA92" s="35"/>
      <c r="AB92" s="35"/>
      <c r="AC92" s="20"/>
      <c r="AD92" s="20"/>
      <c r="AE92" s="20"/>
      <c r="AF92" s="20"/>
      <c r="AG92" s="21"/>
    </row>
    <row r="93" spans="1:33">
      <c r="A93" s="25" t="s">
        <v>356</v>
      </c>
      <c r="B93" s="8" t="s">
        <v>79</v>
      </c>
      <c r="C93" s="8" t="s">
        <v>4</v>
      </c>
      <c r="D93" s="8" t="s">
        <v>4</v>
      </c>
      <c r="E93" s="2" t="s">
        <v>79</v>
      </c>
      <c r="F93" s="2" t="s">
        <v>79</v>
      </c>
      <c r="G93" s="8" t="s">
        <v>79</v>
      </c>
      <c r="H93" s="2" t="s">
        <v>4</v>
      </c>
      <c r="I93" s="8" t="s">
        <v>79</v>
      </c>
      <c r="J93" s="2" t="s">
        <v>4</v>
      </c>
      <c r="K93" s="8" t="s">
        <v>79</v>
      </c>
      <c r="L93" s="8" t="s">
        <v>79</v>
      </c>
      <c r="M93" s="2" t="s">
        <v>79</v>
      </c>
      <c r="N93" s="8" t="s">
        <v>79</v>
      </c>
      <c r="O93" s="8" t="s">
        <v>79</v>
      </c>
      <c r="P93" s="2" t="s">
        <v>79</v>
      </c>
      <c r="Q93" s="2" t="s">
        <v>79</v>
      </c>
      <c r="R93" s="2" t="s">
        <v>79</v>
      </c>
      <c r="S93" s="2" t="s">
        <v>79</v>
      </c>
      <c r="T93" s="2" t="s">
        <v>79</v>
      </c>
      <c r="U93" s="2" t="s">
        <v>79</v>
      </c>
      <c r="V93" s="2" t="s">
        <v>79</v>
      </c>
      <c r="W93" s="2" t="s">
        <v>79</v>
      </c>
      <c r="X93" s="2" t="s">
        <v>4</v>
      </c>
      <c r="Y93" s="51" t="s">
        <v>357</v>
      </c>
      <c r="Z93" s="2" t="s">
        <v>79</v>
      </c>
      <c r="AA93" s="29" t="s">
        <v>358</v>
      </c>
      <c r="AB93" s="2" t="s">
        <v>79</v>
      </c>
      <c r="AC93" s="8">
        <f>27-(AD93+AE93)</f>
        <v>2</v>
      </c>
      <c r="AD93" s="8">
        <f t="shared" si="29"/>
        <v>20</v>
      </c>
      <c r="AE93" s="8">
        <f t="shared" si="30"/>
        <v>5</v>
      </c>
      <c r="AF93" s="8">
        <f>SUM(AC93:AD93)</f>
        <v>22</v>
      </c>
      <c r="AG93" s="28">
        <f t="shared" ref="AG93:AG94" si="34">AC93/AF93</f>
        <v>9.0909090909090912E-2</v>
      </c>
    </row>
    <row r="94" spans="1:33">
      <c r="A94" s="25" t="s">
        <v>359</v>
      </c>
      <c r="B94" s="8" t="s">
        <v>79</v>
      </c>
      <c r="C94" s="8" t="s">
        <v>360</v>
      </c>
      <c r="D94" s="8" t="s">
        <v>360</v>
      </c>
      <c r="E94" s="2" t="s">
        <v>185</v>
      </c>
      <c r="F94" s="2" t="s">
        <v>79</v>
      </c>
      <c r="G94" s="8" t="s">
        <v>360</v>
      </c>
      <c r="H94" s="2" t="s">
        <v>79</v>
      </c>
      <c r="I94" s="2" t="s">
        <v>360</v>
      </c>
      <c r="J94" s="2" t="s">
        <v>4</v>
      </c>
      <c r="K94" s="8" t="s">
        <v>360</v>
      </c>
      <c r="L94" s="8" t="s">
        <v>360</v>
      </c>
      <c r="M94" s="2" t="s">
        <v>79</v>
      </c>
      <c r="N94" s="8" t="s">
        <v>79</v>
      </c>
      <c r="O94" s="8" t="s">
        <v>79</v>
      </c>
      <c r="P94" s="29" t="s">
        <v>361</v>
      </c>
      <c r="Q94" s="2" t="s">
        <v>79</v>
      </c>
      <c r="R94" s="2" t="s">
        <v>79</v>
      </c>
      <c r="S94" s="2" t="s">
        <v>185</v>
      </c>
      <c r="T94" s="2" t="s">
        <v>79</v>
      </c>
      <c r="U94" s="2" t="s">
        <v>79</v>
      </c>
      <c r="V94" s="8" t="s">
        <v>360</v>
      </c>
      <c r="W94" s="2" t="s">
        <v>360</v>
      </c>
      <c r="X94" s="2" t="s">
        <v>360</v>
      </c>
      <c r="Y94" s="13" t="s">
        <v>360</v>
      </c>
      <c r="Z94" s="2" t="s">
        <v>185</v>
      </c>
      <c r="AA94" s="2" t="s">
        <v>185</v>
      </c>
      <c r="AB94" s="2" t="s">
        <v>79</v>
      </c>
      <c r="AC94" s="8">
        <f>COUNTIF(B94:AB94,"*+*")</f>
        <v>5</v>
      </c>
      <c r="AD94" s="8">
        <f>COUNTIF(B94:AB94,"*-*")</f>
        <v>11</v>
      </c>
      <c r="AE94" s="8">
        <f t="shared" si="30"/>
        <v>1</v>
      </c>
      <c r="AF94" s="8">
        <f>SUM(AC94:AD94)</f>
        <v>16</v>
      </c>
      <c r="AG94" s="28">
        <f t="shared" si="34"/>
        <v>0.3125</v>
      </c>
    </row>
    <row r="95" spans="1:33" ht="25.5">
      <c r="A95" s="25" t="s">
        <v>197</v>
      </c>
      <c r="B95" s="8"/>
      <c r="C95" s="8"/>
      <c r="D95" s="8"/>
      <c r="E95" s="2" t="s">
        <v>362</v>
      </c>
      <c r="F95" s="2"/>
      <c r="G95" s="8"/>
      <c r="H95" s="2"/>
      <c r="I95" s="8"/>
      <c r="J95" s="2" t="s">
        <v>363</v>
      </c>
      <c r="K95" s="8"/>
      <c r="L95" s="8"/>
      <c r="M95" s="2"/>
      <c r="N95" s="8"/>
      <c r="O95" s="8"/>
      <c r="P95" s="2" t="s">
        <v>849</v>
      </c>
      <c r="Q95" s="2"/>
      <c r="R95" s="2"/>
      <c r="S95" s="2" t="s">
        <v>364</v>
      </c>
      <c r="T95" s="2"/>
      <c r="U95" s="2"/>
      <c r="V95" s="2"/>
      <c r="W95" s="2"/>
      <c r="X95" s="2"/>
      <c r="Y95" s="13"/>
      <c r="Z95" s="2"/>
      <c r="AA95" s="2"/>
      <c r="AB95" s="2"/>
      <c r="AC95" s="8"/>
      <c r="AD95" s="8"/>
      <c r="AE95" s="8"/>
      <c r="AF95" s="8"/>
      <c r="AG95" s="9"/>
    </row>
    <row r="96" spans="1:33">
      <c r="A96" s="43" t="s">
        <v>731</v>
      </c>
      <c r="B96" s="20"/>
      <c r="C96" s="20"/>
      <c r="D96" s="20"/>
      <c r="E96" s="35"/>
      <c r="F96" s="35"/>
      <c r="G96" s="20"/>
      <c r="H96" s="35"/>
      <c r="I96" s="20"/>
      <c r="J96" s="35"/>
      <c r="K96" s="20"/>
      <c r="L96" s="37"/>
      <c r="M96" s="38"/>
      <c r="N96" s="20"/>
      <c r="O96" s="20"/>
      <c r="P96" s="38"/>
      <c r="Q96" s="35"/>
      <c r="R96" s="38"/>
      <c r="S96" s="35"/>
      <c r="T96" s="35"/>
      <c r="U96" s="38"/>
      <c r="V96" s="35"/>
      <c r="W96" s="38"/>
      <c r="X96" s="35"/>
      <c r="Y96" s="44"/>
      <c r="Z96" s="35"/>
      <c r="AA96" s="35"/>
      <c r="AB96" s="35"/>
      <c r="AC96" s="20"/>
      <c r="AD96" s="20"/>
      <c r="AE96" s="20"/>
      <c r="AF96" s="20"/>
      <c r="AG96" s="21"/>
    </row>
    <row r="97" spans="1:33">
      <c r="A97" s="45" t="s">
        <v>365</v>
      </c>
      <c r="B97" s="8" t="s">
        <v>79</v>
      </c>
      <c r="C97" s="8" t="s">
        <v>4</v>
      </c>
      <c r="D97" s="8" t="s">
        <v>4</v>
      </c>
      <c r="E97" s="2" t="s">
        <v>79</v>
      </c>
      <c r="F97" s="2" t="s">
        <v>79</v>
      </c>
      <c r="G97" s="8" t="s">
        <v>79</v>
      </c>
      <c r="H97" s="29" t="s">
        <v>366</v>
      </c>
      <c r="I97" s="8" t="s">
        <v>79</v>
      </c>
      <c r="J97" s="2" t="s">
        <v>4</v>
      </c>
      <c r="K97" s="8" t="s">
        <v>79</v>
      </c>
      <c r="L97" s="8" t="s">
        <v>79</v>
      </c>
      <c r="M97" s="2" t="s">
        <v>4</v>
      </c>
      <c r="N97" s="8" t="s">
        <v>79</v>
      </c>
      <c r="O97" s="8" t="s">
        <v>79</v>
      </c>
      <c r="P97" s="2" t="s">
        <v>79</v>
      </c>
      <c r="Q97" s="2" t="s">
        <v>4</v>
      </c>
      <c r="R97" s="2" t="s">
        <v>79</v>
      </c>
      <c r="S97" s="2" t="s">
        <v>4</v>
      </c>
      <c r="T97" s="2" t="s">
        <v>4</v>
      </c>
      <c r="U97" s="2" t="s">
        <v>79</v>
      </c>
      <c r="V97" s="2" t="s">
        <v>79</v>
      </c>
      <c r="W97" s="2" t="s">
        <v>79</v>
      </c>
      <c r="X97" s="2" t="s">
        <v>4</v>
      </c>
      <c r="Y97" s="13" t="s">
        <v>79</v>
      </c>
      <c r="Z97" s="2" t="s">
        <v>79</v>
      </c>
      <c r="AA97" s="2" t="s">
        <v>4</v>
      </c>
      <c r="AB97" s="2" t="s">
        <v>79</v>
      </c>
      <c r="AC97" s="8">
        <f>27-(AD97+AE97)</f>
        <v>0</v>
      </c>
      <c r="AD97" s="8">
        <f>COUNTIF(B97:AB97,"*-*")</f>
        <v>18</v>
      </c>
      <c r="AE97" s="8">
        <f>COUNTIF(B97:AB97,"n.r.")</f>
        <v>9</v>
      </c>
      <c r="AF97" s="8">
        <f>SUM(AC97:AD97)</f>
        <v>18</v>
      </c>
      <c r="AG97" s="28">
        <f t="shared" ref="AG97:AG100" si="35">AC97/AF97</f>
        <v>0</v>
      </c>
    </row>
    <row r="98" spans="1:33">
      <c r="A98" s="45" t="s">
        <v>367</v>
      </c>
      <c r="B98" s="2" t="s">
        <v>360</v>
      </c>
      <c r="C98" s="11" t="s">
        <v>4</v>
      </c>
      <c r="D98" s="8" t="s">
        <v>4</v>
      </c>
      <c r="E98" s="2" t="s">
        <v>360</v>
      </c>
      <c r="F98" s="2" t="s">
        <v>360</v>
      </c>
      <c r="G98" s="11" t="s">
        <v>4</v>
      </c>
      <c r="H98" s="2" t="s">
        <v>360</v>
      </c>
      <c r="I98" s="8" t="s">
        <v>368</v>
      </c>
      <c r="J98" s="2" t="s">
        <v>360</v>
      </c>
      <c r="K98" s="11" t="s">
        <v>4</v>
      </c>
      <c r="L98" s="8" t="s">
        <v>369</v>
      </c>
      <c r="M98" s="2" t="s">
        <v>360</v>
      </c>
      <c r="N98" s="2" t="s">
        <v>360</v>
      </c>
      <c r="O98" s="2" t="s">
        <v>360</v>
      </c>
      <c r="P98" s="2" t="s">
        <v>360</v>
      </c>
      <c r="Q98" s="2" t="s">
        <v>360</v>
      </c>
      <c r="R98" s="2" t="s">
        <v>360</v>
      </c>
      <c r="S98" s="2" t="s">
        <v>360</v>
      </c>
      <c r="T98" s="2" t="s">
        <v>360</v>
      </c>
      <c r="U98" s="2" t="s">
        <v>360</v>
      </c>
      <c r="V98" s="2" t="s">
        <v>18</v>
      </c>
      <c r="W98" s="41" t="s">
        <v>4</v>
      </c>
      <c r="X98" s="2" t="s">
        <v>4</v>
      </c>
      <c r="Y98" s="41" t="s">
        <v>4</v>
      </c>
      <c r="Z98" s="2" t="s">
        <v>360</v>
      </c>
      <c r="AA98" s="2" t="s">
        <v>360</v>
      </c>
      <c r="AB98" s="2" t="s">
        <v>360</v>
      </c>
      <c r="AC98" s="8"/>
      <c r="AD98" s="8"/>
      <c r="AE98" s="8"/>
      <c r="AF98" s="8"/>
      <c r="AG98" s="28"/>
    </row>
    <row r="99" spans="1:33">
      <c r="A99" s="45" t="s">
        <v>370</v>
      </c>
      <c r="B99" s="30" t="s">
        <v>371</v>
      </c>
      <c r="C99" s="8" t="s">
        <v>185</v>
      </c>
      <c r="D99" s="8" t="s">
        <v>4</v>
      </c>
      <c r="E99" s="2" t="s">
        <v>79</v>
      </c>
      <c r="F99" s="2" t="s">
        <v>79</v>
      </c>
      <c r="G99" s="8" t="s">
        <v>79</v>
      </c>
      <c r="H99" s="2" t="s">
        <v>79</v>
      </c>
      <c r="I99" s="8" t="s">
        <v>79</v>
      </c>
      <c r="J99" s="2" t="s">
        <v>79</v>
      </c>
      <c r="K99" s="11" t="s">
        <v>79</v>
      </c>
      <c r="L99" s="8" t="s">
        <v>79</v>
      </c>
      <c r="M99" s="2" t="s">
        <v>185</v>
      </c>
      <c r="N99" s="8" t="s">
        <v>79</v>
      </c>
      <c r="O99" s="8" t="s">
        <v>79</v>
      </c>
      <c r="P99" s="2" t="s">
        <v>185</v>
      </c>
      <c r="Q99" s="2" t="s">
        <v>79</v>
      </c>
      <c r="R99" s="2" t="s">
        <v>79</v>
      </c>
      <c r="S99" s="2" t="s">
        <v>79</v>
      </c>
      <c r="T99" s="10" t="s">
        <v>79</v>
      </c>
      <c r="U99" s="2" t="s">
        <v>79</v>
      </c>
      <c r="V99" s="2" t="s">
        <v>79</v>
      </c>
      <c r="W99" s="2" t="s">
        <v>185</v>
      </c>
      <c r="X99" s="2" t="s">
        <v>79</v>
      </c>
      <c r="Y99" s="13" t="s">
        <v>79</v>
      </c>
      <c r="Z99" s="2" t="s">
        <v>185</v>
      </c>
      <c r="AA99" s="2" t="s">
        <v>79</v>
      </c>
      <c r="AB99" s="2" t="s">
        <v>79</v>
      </c>
      <c r="AC99" s="8">
        <f>27-(AD99+AE99)</f>
        <v>6</v>
      </c>
      <c r="AD99" s="8">
        <f>COUNTIF(B99:AB99,"*-*")</f>
        <v>20</v>
      </c>
      <c r="AE99" s="8">
        <f>COUNTIF(B99:AB99,"n.r.")</f>
        <v>1</v>
      </c>
      <c r="AF99" s="8">
        <f t="shared" ref="AF99:AF100" si="36">SUM(AC99:AD99)</f>
        <v>26</v>
      </c>
      <c r="AG99" s="28">
        <f t="shared" si="35"/>
        <v>0.23076923076923078</v>
      </c>
    </row>
    <row r="100" spans="1:33">
      <c r="A100" s="45" t="s">
        <v>372</v>
      </c>
      <c r="B100" s="30" t="s">
        <v>721</v>
      </c>
      <c r="C100" s="8" t="s">
        <v>79</v>
      </c>
      <c r="D100" s="8" t="s">
        <v>4</v>
      </c>
      <c r="E100" s="2" t="s">
        <v>4</v>
      </c>
      <c r="F100" s="2" t="s">
        <v>79</v>
      </c>
      <c r="G100" s="8" t="s">
        <v>79</v>
      </c>
      <c r="H100" s="2" t="s">
        <v>4</v>
      </c>
      <c r="I100" s="8" t="s">
        <v>79</v>
      </c>
      <c r="J100" s="2" t="s">
        <v>4</v>
      </c>
      <c r="K100" s="8" t="s">
        <v>79</v>
      </c>
      <c r="L100" s="8" t="s">
        <v>79</v>
      </c>
      <c r="M100" s="2" t="s">
        <v>79</v>
      </c>
      <c r="N100" s="8" t="s">
        <v>79</v>
      </c>
      <c r="O100" s="8" t="s">
        <v>79</v>
      </c>
      <c r="P100" s="2" t="s">
        <v>79</v>
      </c>
      <c r="Q100" s="2" t="s">
        <v>4</v>
      </c>
      <c r="R100" s="2" t="s">
        <v>79</v>
      </c>
      <c r="S100" s="2" t="s">
        <v>79</v>
      </c>
      <c r="T100" s="2" t="s">
        <v>79</v>
      </c>
      <c r="U100" s="2" t="s">
        <v>79</v>
      </c>
      <c r="V100" s="2" t="s">
        <v>79</v>
      </c>
      <c r="W100" s="2" t="s">
        <v>79</v>
      </c>
      <c r="X100" s="2" t="s">
        <v>79</v>
      </c>
      <c r="Y100" s="13" t="s">
        <v>4</v>
      </c>
      <c r="Z100" s="2" t="s">
        <v>185</v>
      </c>
      <c r="AA100" s="2" t="s">
        <v>79</v>
      </c>
      <c r="AB100" s="2" t="s">
        <v>79</v>
      </c>
      <c r="AC100" s="8">
        <f>27-(AD100+AE100)</f>
        <v>1</v>
      </c>
      <c r="AD100" s="8">
        <f>COUNTIF(B100:AB100,"*-*")</f>
        <v>20</v>
      </c>
      <c r="AE100" s="8">
        <f>COUNTIF(B100:AB100,"n.r.")</f>
        <v>6</v>
      </c>
      <c r="AF100" s="8">
        <f t="shared" si="36"/>
        <v>21</v>
      </c>
      <c r="AG100" s="28">
        <f t="shared" si="35"/>
        <v>4.7619047619047616E-2</v>
      </c>
    </row>
    <row r="101" spans="1:33" ht="25.5">
      <c r="A101" s="40" t="s">
        <v>373</v>
      </c>
      <c r="B101" s="8" t="s">
        <v>718</v>
      </c>
      <c r="C101" s="8"/>
      <c r="D101" s="8"/>
      <c r="E101" s="2"/>
      <c r="F101" s="2"/>
      <c r="G101" s="8"/>
      <c r="H101" s="2"/>
      <c r="I101" s="8"/>
      <c r="J101" s="2"/>
      <c r="K101" s="8"/>
      <c r="L101" s="8"/>
      <c r="M101" s="2"/>
      <c r="N101" s="8"/>
      <c r="O101" s="8"/>
      <c r="P101" s="2"/>
      <c r="Q101" s="2"/>
      <c r="R101" s="2"/>
      <c r="S101" s="2"/>
      <c r="T101" s="2" t="s">
        <v>720</v>
      </c>
      <c r="U101" s="2"/>
      <c r="V101" s="2"/>
      <c r="W101" s="2" t="s">
        <v>719</v>
      </c>
      <c r="X101" s="2"/>
      <c r="Y101" s="13"/>
      <c r="Z101" s="2"/>
      <c r="AA101" s="2"/>
      <c r="AB101" s="2"/>
      <c r="AC101" s="8"/>
      <c r="AD101" s="8"/>
      <c r="AE101" s="8"/>
      <c r="AF101" s="8"/>
      <c r="AG101" s="9"/>
    </row>
    <row r="102" spans="1:33">
      <c r="A102" s="52" t="s">
        <v>722</v>
      </c>
      <c r="B102" s="20"/>
      <c r="C102" s="20"/>
      <c r="D102" s="20"/>
      <c r="E102" s="38"/>
      <c r="F102" s="35"/>
      <c r="G102" s="20"/>
      <c r="H102" s="35"/>
      <c r="I102" s="20"/>
      <c r="J102" s="35"/>
      <c r="K102" s="20"/>
      <c r="L102" s="37"/>
      <c r="M102" s="38"/>
      <c r="N102" s="20"/>
      <c r="O102" s="20"/>
      <c r="P102" s="38"/>
      <c r="Q102" s="35"/>
      <c r="R102" s="38"/>
      <c r="S102" s="35"/>
      <c r="T102" s="35"/>
      <c r="U102" s="38"/>
      <c r="V102" s="35"/>
      <c r="W102" s="38"/>
      <c r="X102" s="35"/>
      <c r="Y102" s="44"/>
      <c r="Z102" s="35"/>
      <c r="AA102" s="35"/>
      <c r="AB102" s="35"/>
      <c r="AC102" s="20"/>
      <c r="AD102" s="20"/>
      <c r="AE102" s="20"/>
      <c r="AF102" s="20"/>
      <c r="AG102" s="21"/>
    </row>
    <row r="103" spans="1:33">
      <c r="A103" s="48" t="s">
        <v>374</v>
      </c>
      <c r="B103" s="8" t="s">
        <v>79</v>
      </c>
      <c r="C103" s="8" t="s">
        <v>4</v>
      </c>
      <c r="D103" s="8" t="s">
        <v>4</v>
      </c>
      <c r="E103" s="2" t="s">
        <v>79</v>
      </c>
      <c r="F103" s="2" t="s">
        <v>79</v>
      </c>
      <c r="G103" s="8" t="s">
        <v>79</v>
      </c>
      <c r="H103" s="2" t="s">
        <v>79</v>
      </c>
      <c r="I103" s="8" t="s">
        <v>79</v>
      </c>
      <c r="J103" s="2" t="s">
        <v>79</v>
      </c>
      <c r="K103" s="2" t="s">
        <v>79</v>
      </c>
      <c r="L103" s="8" t="s">
        <v>79</v>
      </c>
      <c r="M103" s="2" t="s">
        <v>79</v>
      </c>
      <c r="N103" s="2" t="s">
        <v>79</v>
      </c>
      <c r="O103" s="2" t="s">
        <v>79</v>
      </c>
      <c r="P103" s="2" t="s">
        <v>79</v>
      </c>
      <c r="Q103" s="2" t="s">
        <v>4</v>
      </c>
      <c r="R103" s="2" t="s">
        <v>79</v>
      </c>
      <c r="S103" s="2" t="s">
        <v>79</v>
      </c>
      <c r="T103" s="2" t="s">
        <v>79</v>
      </c>
      <c r="U103" s="2" t="s">
        <v>79</v>
      </c>
      <c r="V103" s="2" t="s">
        <v>79</v>
      </c>
      <c r="W103" s="2" t="s">
        <v>79</v>
      </c>
      <c r="X103" s="2" t="s">
        <v>4</v>
      </c>
      <c r="Y103" s="2" t="s">
        <v>79</v>
      </c>
      <c r="Z103" s="2" t="s">
        <v>79</v>
      </c>
      <c r="AA103" s="2" t="s">
        <v>79</v>
      </c>
      <c r="AB103" s="2" t="s">
        <v>79</v>
      </c>
      <c r="AC103" s="8">
        <f>27-(AD103+AE103)</f>
        <v>0</v>
      </c>
      <c r="AD103" s="8">
        <f>COUNTIF(B103:AB103,"*-*")</f>
        <v>23</v>
      </c>
      <c r="AE103" s="8">
        <f>COUNTIF(B103:AB103,"n.r.")</f>
        <v>4</v>
      </c>
      <c r="AF103" s="8">
        <f t="shared" ref="AF103:AF105" si="37">SUM(AC103:AD103)</f>
        <v>23</v>
      </c>
      <c r="AG103" s="28">
        <f t="shared" ref="AG103:AG105" si="38">AC103/AF103</f>
        <v>0</v>
      </c>
    </row>
    <row r="104" spans="1:33">
      <c r="A104" s="48" t="s">
        <v>375</v>
      </c>
      <c r="B104" s="8" t="s">
        <v>79</v>
      </c>
      <c r="C104" s="8" t="s">
        <v>4</v>
      </c>
      <c r="D104" s="8" t="s">
        <v>185</v>
      </c>
      <c r="E104" s="2" t="s">
        <v>79</v>
      </c>
      <c r="F104" s="10" t="s">
        <v>79</v>
      </c>
      <c r="G104" s="8" t="s">
        <v>79</v>
      </c>
      <c r="H104" s="2" t="s">
        <v>79</v>
      </c>
      <c r="I104" s="8" t="s">
        <v>185</v>
      </c>
      <c r="J104" s="2" t="s">
        <v>79</v>
      </c>
      <c r="K104" s="8" t="s">
        <v>185</v>
      </c>
      <c r="L104" s="8" t="s">
        <v>79</v>
      </c>
      <c r="M104" s="2" t="s">
        <v>185</v>
      </c>
      <c r="N104" s="2" t="s">
        <v>79</v>
      </c>
      <c r="O104" s="2" t="s">
        <v>79</v>
      </c>
      <c r="P104" s="29" t="s">
        <v>376</v>
      </c>
      <c r="Q104" s="2" t="s">
        <v>4</v>
      </c>
      <c r="R104" s="2" t="s">
        <v>79</v>
      </c>
      <c r="S104" s="2" t="s">
        <v>79</v>
      </c>
      <c r="T104" s="2" t="s">
        <v>79</v>
      </c>
      <c r="U104" s="2" t="s">
        <v>79</v>
      </c>
      <c r="V104" s="29" t="s">
        <v>377</v>
      </c>
      <c r="W104" s="2" t="s">
        <v>79</v>
      </c>
      <c r="X104" s="2" t="s">
        <v>185</v>
      </c>
      <c r="Y104" s="2" t="s">
        <v>79</v>
      </c>
      <c r="Z104" s="2" t="s">
        <v>79</v>
      </c>
      <c r="AA104" s="2" t="s">
        <v>185</v>
      </c>
      <c r="AB104" s="2" t="s">
        <v>79</v>
      </c>
      <c r="AC104" s="8">
        <f>27-(AD104+AE104)</f>
        <v>8</v>
      </c>
      <c r="AD104" s="8">
        <f t="shared" ref="AD104:AD105" si="39">COUNTIF(B104:AB104,"*-*")</f>
        <v>17</v>
      </c>
      <c r="AE104" s="8">
        <f t="shared" ref="AE104:AE105" si="40">COUNTIF(B104:AB104,"n.r.")</f>
        <v>2</v>
      </c>
      <c r="AF104" s="8">
        <f t="shared" si="37"/>
        <v>25</v>
      </c>
      <c r="AG104" s="28">
        <f t="shared" si="38"/>
        <v>0.32</v>
      </c>
    </row>
    <row r="105" spans="1:33">
      <c r="A105" s="48" t="s">
        <v>378</v>
      </c>
      <c r="B105" s="8" t="s">
        <v>79</v>
      </c>
      <c r="C105" s="8" t="s">
        <v>4</v>
      </c>
      <c r="D105" s="8" t="s">
        <v>4</v>
      </c>
      <c r="E105" s="2" t="s">
        <v>4</v>
      </c>
      <c r="F105" s="11" t="s">
        <v>79</v>
      </c>
      <c r="G105" s="8" t="s">
        <v>79</v>
      </c>
      <c r="H105" s="2" t="s">
        <v>4</v>
      </c>
      <c r="I105" s="8" t="s">
        <v>79</v>
      </c>
      <c r="J105" s="2" t="s">
        <v>79</v>
      </c>
      <c r="K105" s="30" t="s">
        <v>185</v>
      </c>
      <c r="L105" s="8" t="s">
        <v>185</v>
      </c>
      <c r="M105" s="2" t="s">
        <v>79</v>
      </c>
      <c r="N105" s="2" t="s">
        <v>79</v>
      </c>
      <c r="O105" s="2" t="s">
        <v>79</v>
      </c>
      <c r="P105" s="2" t="s">
        <v>79</v>
      </c>
      <c r="Q105" s="2" t="s">
        <v>4</v>
      </c>
      <c r="R105" s="2" t="s">
        <v>79</v>
      </c>
      <c r="S105" s="29" t="s">
        <v>185</v>
      </c>
      <c r="T105" s="2" t="s">
        <v>79</v>
      </c>
      <c r="U105" s="2" t="s">
        <v>79</v>
      </c>
      <c r="V105" s="2" t="s">
        <v>79</v>
      </c>
      <c r="W105" s="2" t="s">
        <v>79</v>
      </c>
      <c r="X105" s="2" t="s">
        <v>4</v>
      </c>
      <c r="Y105" s="2" t="s">
        <v>79</v>
      </c>
      <c r="Z105" s="2" t="s">
        <v>79</v>
      </c>
      <c r="AA105" s="2" t="s">
        <v>79</v>
      </c>
      <c r="AB105" s="2" t="s">
        <v>79</v>
      </c>
      <c r="AC105" s="8">
        <f>27-(AD105+AE105)</f>
        <v>3</v>
      </c>
      <c r="AD105" s="8">
        <f t="shared" si="39"/>
        <v>18</v>
      </c>
      <c r="AE105" s="8">
        <f t="shared" si="40"/>
        <v>6</v>
      </c>
      <c r="AF105" s="8">
        <f t="shared" si="37"/>
        <v>21</v>
      </c>
      <c r="AG105" s="28">
        <f t="shared" si="38"/>
        <v>0.14285714285714285</v>
      </c>
    </row>
    <row r="106" spans="1:33" ht="25.5">
      <c r="A106" s="48" t="s">
        <v>197</v>
      </c>
      <c r="B106" s="8"/>
      <c r="C106" s="8"/>
      <c r="D106" s="8"/>
      <c r="E106" s="2"/>
      <c r="F106" s="11" t="s">
        <v>379</v>
      </c>
      <c r="G106" s="8"/>
      <c r="H106" s="2"/>
      <c r="I106" s="8"/>
      <c r="J106" s="2"/>
      <c r="K106" s="8" t="s">
        <v>380</v>
      </c>
      <c r="L106" s="8" t="s">
        <v>381</v>
      </c>
      <c r="M106" s="2"/>
      <c r="N106" s="8"/>
      <c r="O106" s="8"/>
      <c r="P106" s="2"/>
      <c r="Q106" s="2"/>
      <c r="R106" s="2"/>
      <c r="S106" s="2"/>
      <c r="T106" s="2"/>
      <c r="U106" s="2"/>
      <c r="V106" s="2"/>
      <c r="W106" s="2"/>
      <c r="X106" s="2"/>
      <c r="Y106" s="13"/>
      <c r="Z106" s="2"/>
      <c r="AA106" s="2"/>
      <c r="AB106" s="2"/>
      <c r="AC106" s="8"/>
      <c r="AD106" s="8"/>
      <c r="AE106" s="8"/>
      <c r="AF106" s="8"/>
      <c r="AG106" s="9"/>
    </row>
    <row r="107" spans="1:33">
      <c r="A107" s="52" t="s">
        <v>723</v>
      </c>
      <c r="B107" s="20"/>
      <c r="C107" s="20"/>
      <c r="D107" s="20"/>
      <c r="E107" s="38"/>
      <c r="F107" s="35"/>
      <c r="G107" s="20"/>
      <c r="H107" s="35"/>
      <c r="I107" s="20"/>
      <c r="J107" s="35"/>
      <c r="K107" s="20"/>
      <c r="L107" s="37"/>
      <c r="M107" s="38"/>
      <c r="N107" s="20"/>
      <c r="O107" s="20"/>
      <c r="P107" s="38"/>
      <c r="Q107" s="35"/>
      <c r="R107" s="38"/>
      <c r="S107" s="35"/>
      <c r="T107" s="35"/>
      <c r="U107" s="38"/>
      <c r="V107" s="35"/>
      <c r="W107" s="38"/>
      <c r="X107" s="35"/>
      <c r="Y107" s="44"/>
      <c r="Z107" s="35"/>
      <c r="AA107" s="35"/>
      <c r="AB107" s="35"/>
      <c r="AC107" s="20"/>
      <c r="AD107" s="20"/>
      <c r="AE107" s="20"/>
      <c r="AF107" s="20"/>
      <c r="AG107" s="21"/>
    </row>
    <row r="108" spans="1:33" ht="25.5">
      <c r="A108" s="48" t="s">
        <v>382</v>
      </c>
      <c r="B108" s="8" t="s">
        <v>79</v>
      </c>
      <c r="C108" s="8" t="s">
        <v>79</v>
      </c>
      <c r="D108" s="8" t="s">
        <v>79</v>
      </c>
      <c r="E108" s="2" t="s">
        <v>79</v>
      </c>
      <c r="F108" s="2" t="s">
        <v>79</v>
      </c>
      <c r="G108" s="47" t="s">
        <v>383</v>
      </c>
      <c r="H108" s="2" t="s">
        <v>79</v>
      </c>
      <c r="I108" s="8" t="s">
        <v>79</v>
      </c>
      <c r="J108" s="2" t="s">
        <v>79</v>
      </c>
      <c r="K108" s="8" t="s">
        <v>79</v>
      </c>
      <c r="L108" s="30" t="s">
        <v>736</v>
      </c>
      <c r="M108" s="30" t="s">
        <v>737</v>
      </c>
      <c r="N108" s="8" t="s">
        <v>79</v>
      </c>
      <c r="O108" s="8" t="s">
        <v>79</v>
      </c>
      <c r="P108" s="2" t="s">
        <v>79</v>
      </c>
      <c r="Q108" s="2" t="s">
        <v>4</v>
      </c>
      <c r="R108" s="2" t="s">
        <v>79</v>
      </c>
      <c r="S108" s="2" t="s">
        <v>79</v>
      </c>
      <c r="T108" s="2" t="s">
        <v>79</v>
      </c>
      <c r="U108" s="2" t="s">
        <v>79</v>
      </c>
      <c r="V108" s="29" t="s">
        <v>738</v>
      </c>
      <c r="W108" s="2" t="s">
        <v>79</v>
      </c>
      <c r="X108" s="2" t="s">
        <v>79</v>
      </c>
      <c r="Y108" s="13" t="s">
        <v>79</v>
      </c>
      <c r="Z108" s="2" t="s">
        <v>79</v>
      </c>
      <c r="AA108" s="8" t="s">
        <v>79</v>
      </c>
      <c r="AB108" s="2" t="s">
        <v>79</v>
      </c>
      <c r="AC108" s="8">
        <f>27-(AD108+AE108)</f>
        <v>3</v>
      </c>
      <c r="AD108" s="8">
        <f>COUNTIF(B108:AB108,"*-*")</f>
        <v>23</v>
      </c>
      <c r="AE108" s="8">
        <f>COUNTIF(B108:AB108,"n.r.")</f>
        <v>1</v>
      </c>
      <c r="AF108" s="8">
        <f t="shared" ref="AF108" si="41">SUM(AC108:AD108)</f>
        <v>26</v>
      </c>
      <c r="AG108" s="28">
        <f t="shared" ref="AG108" si="42">AC108/AF108</f>
        <v>0.11538461538461539</v>
      </c>
    </row>
    <row r="109" spans="1:33" ht="38.25">
      <c r="A109" s="48" t="s">
        <v>197</v>
      </c>
      <c r="B109" s="8"/>
      <c r="C109" s="8"/>
      <c r="D109" s="8"/>
      <c r="E109" s="2"/>
      <c r="F109" s="2"/>
      <c r="G109" s="8"/>
      <c r="H109" s="2"/>
      <c r="I109" s="8"/>
      <c r="J109" s="2"/>
      <c r="K109" s="8"/>
      <c r="L109" s="8"/>
      <c r="M109" s="2" t="s">
        <v>384</v>
      </c>
      <c r="N109" s="8"/>
      <c r="O109" s="8"/>
      <c r="P109" s="2"/>
      <c r="Q109" s="2"/>
      <c r="R109" s="2"/>
      <c r="S109" s="2"/>
      <c r="T109" s="2"/>
      <c r="U109" s="2"/>
      <c r="V109" s="2" t="s">
        <v>739</v>
      </c>
      <c r="W109" s="2"/>
      <c r="X109" s="2"/>
      <c r="Y109" s="13"/>
      <c r="Z109" s="2"/>
      <c r="AA109" s="2"/>
      <c r="AB109" s="2"/>
      <c r="AC109" s="8"/>
      <c r="AD109" s="8"/>
      <c r="AE109" s="8"/>
      <c r="AF109" s="8"/>
      <c r="AG109" s="9"/>
    </row>
    <row r="110" spans="1:33">
      <c r="A110" s="53" t="s">
        <v>724</v>
      </c>
      <c r="B110" s="20"/>
      <c r="C110" s="20"/>
      <c r="D110" s="20"/>
      <c r="E110" s="35"/>
      <c r="F110" s="36"/>
      <c r="G110" s="20"/>
      <c r="H110" s="36"/>
      <c r="I110" s="20"/>
      <c r="J110" s="36"/>
      <c r="K110" s="20"/>
      <c r="L110" s="20"/>
      <c r="M110" s="36"/>
      <c r="N110" s="20"/>
      <c r="O110" s="20"/>
      <c r="P110" s="36"/>
      <c r="Q110" s="36"/>
      <c r="R110" s="36"/>
      <c r="S110" s="36"/>
      <c r="T110" s="36"/>
      <c r="U110" s="36"/>
      <c r="V110" s="36"/>
      <c r="W110" s="36"/>
      <c r="X110" s="36"/>
      <c r="Y110" s="46"/>
      <c r="Z110" s="36"/>
      <c r="AA110" s="36"/>
      <c r="AB110" s="36"/>
      <c r="AC110" s="20"/>
      <c r="AD110" s="20"/>
      <c r="AE110" s="20"/>
      <c r="AF110" s="20"/>
      <c r="AG110" s="21"/>
    </row>
    <row r="111" spans="1:33">
      <c r="A111" s="48" t="s">
        <v>385</v>
      </c>
      <c r="B111" s="8" t="s">
        <v>185</v>
      </c>
      <c r="C111" s="2" t="s">
        <v>4</v>
      </c>
      <c r="D111" s="8" t="s">
        <v>4</v>
      </c>
      <c r="E111" s="2" t="s">
        <v>79</v>
      </c>
      <c r="F111" s="2" t="s">
        <v>79</v>
      </c>
      <c r="G111" s="2" t="s">
        <v>79</v>
      </c>
      <c r="H111" s="2" t="s">
        <v>185</v>
      </c>
      <c r="I111" s="2" t="s">
        <v>79</v>
      </c>
      <c r="J111" s="2" t="s">
        <v>79</v>
      </c>
      <c r="K111" s="2" t="s">
        <v>79</v>
      </c>
      <c r="L111" s="8" t="s">
        <v>79</v>
      </c>
      <c r="M111" s="2" t="s">
        <v>79</v>
      </c>
      <c r="N111" s="2" t="s">
        <v>79</v>
      </c>
      <c r="O111" s="2" t="s">
        <v>79</v>
      </c>
      <c r="P111" s="8" t="s">
        <v>79</v>
      </c>
      <c r="Q111" s="2" t="s">
        <v>4</v>
      </c>
      <c r="R111" s="8" t="s">
        <v>79</v>
      </c>
      <c r="S111" s="8" t="s">
        <v>79</v>
      </c>
      <c r="T111" s="2" t="s">
        <v>185</v>
      </c>
      <c r="U111" s="2" t="s">
        <v>79</v>
      </c>
      <c r="V111" s="2" t="s">
        <v>79</v>
      </c>
      <c r="W111" s="2" t="s">
        <v>79</v>
      </c>
      <c r="X111" s="8" t="s">
        <v>79</v>
      </c>
      <c r="Y111" s="13" t="s">
        <v>79</v>
      </c>
      <c r="Z111" s="29" t="s">
        <v>386</v>
      </c>
      <c r="AA111" s="2" t="s">
        <v>79</v>
      </c>
      <c r="AB111" s="2" t="s">
        <v>79</v>
      </c>
      <c r="AC111" s="8">
        <f t="shared" ref="AC111:AC112" si="43">27-(AD111+AE111)</f>
        <v>4</v>
      </c>
      <c r="AD111" s="8">
        <f t="shared" ref="AD111:AD112" si="44">COUNTIF(B111:AB111,"*-*")</f>
        <v>20</v>
      </c>
      <c r="AE111" s="8">
        <f t="shared" ref="AE111:AE112" si="45">COUNTIF(B111:AB111,"n.r.")</f>
        <v>3</v>
      </c>
      <c r="AF111" s="8">
        <f t="shared" ref="AF111:AF112" si="46">SUM(AC111:AD111)</f>
        <v>24</v>
      </c>
      <c r="AG111" s="28">
        <f t="shared" ref="AG111:AG112" si="47">AC111/AF111</f>
        <v>0.16666666666666666</v>
      </c>
    </row>
    <row r="112" spans="1:33">
      <c r="A112" s="48" t="s">
        <v>387</v>
      </c>
      <c r="B112" s="8" t="s">
        <v>185</v>
      </c>
      <c r="C112" s="2" t="s">
        <v>4</v>
      </c>
      <c r="D112" s="8" t="s">
        <v>4</v>
      </c>
      <c r="E112" s="2" t="s">
        <v>79</v>
      </c>
      <c r="F112" s="2" t="s">
        <v>79</v>
      </c>
      <c r="G112" s="2" t="s">
        <v>79</v>
      </c>
      <c r="H112" s="2" t="s">
        <v>185</v>
      </c>
      <c r="I112" s="2" t="s">
        <v>79</v>
      </c>
      <c r="J112" s="2" t="s">
        <v>79</v>
      </c>
      <c r="K112" s="2" t="s">
        <v>79</v>
      </c>
      <c r="L112" s="8" t="s">
        <v>79</v>
      </c>
      <c r="M112" s="2" t="s">
        <v>79</v>
      </c>
      <c r="N112" s="2" t="s">
        <v>79</v>
      </c>
      <c r="O112" s="2" t="s">
        <v>79</v>
      </c>
      <c r="P112" s="8" t="s">
        <v>79</v>
      </c>
      <c r="Q112" s="2" t="s">
        <v>4</v>
      </c>
      <c r="R112" s="8" t="s">
        <v>79</v>
      </c>
      <c r="S112" s="8" t="s">
        <v>79</v>
      </c>
      <c r="T112" s="2" t="s">
        <v>79</v>
      </c>
      <c r="U112" s="2" t="s">
        <v>79</v>
      </c>
      <c r="V112" s="2" t="s">
        <v>79</v>
      </c>
      <c r="W112" s="2" t="s">
        <v>79</v>
      </c>
      <c r="X112" s="8" t="s">
        <v>79</v>
      </c>
      <c r="Y112" s="13" t="s">
        <v>79</v>
      </c>
      <c r="Z112" s="2" t="s">
        <v>79</v>
      </c>
      <c r="AA112" s="2" t="s">
        <v>79</v>
      </c>
      <c r="AB112" s="2" t="s">
        <v>79</v>
      </c>
      <c r="AC112" s="8">
        <f t="shared" si="43"/>
        <v>2</v>
      </c>
      <c r="AD112" s="8">
        <f t="shared" si="44"/>
        <v>22</v>
      </c>
      <c r="AE112" s="8">
        <f t="shared" si="45"/>
        <v>3</v>
      </c>
      <c r="AF112" s="8">
        <f t="shared" si="46"/>
        <v>24</v>
      </c>
      <c r="AG112" s="28">
        <f t="shared" si="47"/>
        <v>8.3333333333333329E-2</v>
      </c>
    </row>
    <row r="113" spans="1:33" ht="27" customHeight="1">
      <c r="A113" s="48" t="s">
        <v>867</v>
      </c>
      <c r="B113" s="8"/>
      <c r="C113" s="2"/>
      <c r="D113" s="8"/>
      <c r="E113" s="2"/>
      <c r="F113" s="2"/>
      <c r="G113" s="2"/>
      <c r="H113" s="2" t="s">
        <v>847</v>
      </c>
      <c r="I113" s="2"/>
      <c r="J113" s="2"/>
      <c r="K113" s="2"/>
      <c r="L113" s="8"/>
      <c r="M113" s="2"/>
      <c r="N113" s="2"/>
      <c r="O113" s="2"/>
      <c r="P113" s="2" t="s">
        <v>390</v>
      </c>
      <c r="Q113" s="2"/>
      <c r="R113" s="8"/>
      <c r="S113" s="8"/>
      <c r="T113" s="2" t="s">
        <v>392</v>
      </c>
      <c r="U113" s="2"/>
      <c r="V113" s="2"/>
      <c r="W113" s="2"/>
      <c r="X113" s="8"/>
      <c r="Y113" s="13"/>
      <c r="Z113" s="2"/>
      <c r="AA113" s="2"/>
      <c r="AB113" s="2"/>
      <c r="AC113" s="8"/>
      <c r="AD113" s="8"/>
      <c r="AE113" s="8"/>
      <c r="AF113" s="8"/>
      <c r="AG113" s="28"/>
    </row>
    <row r="114" spans="1:33">
      <c r="A114" s="48" t="s">
        <v>197</v>
      </c>
      <c r="B114" s="2" t="s">
        <v>388</v>
      </c>
      <c r="C114" s="8"/>
      <c r="D114" s="8"/>
      <c r="E114" s="2"/>
      <c r="F114" s="2"/>
      <c r="G114" s="8" t="s">
        <v>389</v>
      </c>
      <c r="H114" s="2" t="s">
        <v>848</v>
      </c>
      <c r="I114" s="8"/>
      <c r="J114" s="2"/>
      <c r="K114" s="8"/>
      <c r="L114" s="2"/>
      <c r="M114" s="2"/>
      <c r="N114" s="8"/>
      <c r="O114" s="8"/>
      <c r="Q114" s="2" t="s">
        <v>391</v>
      </c>
      <c r="R114" s="2"/>
      <c r="S114" s="11" t="s">
        <v>157</v>
      </c>
      <c r="U114" s="2" t="s">
        <v>393</v>
      </c>
      <c r="V114" s="2" t="s">
        <v>157</v>
      </c>
      <c r="W114" s="2"/>
      <c r="X114" s="2"/>
      <c r="Y114" s="13"/>
      <c r="Z114" s="2"/>
      <c r="AA114" s="2"/>
      <c r="AB114" s="2"/>
      <c r="AC114" s="8"/>
      <c r="AD114" s="8"/>
      <c r="AE114" s="8"/>
      <c r="AF114" s="8"/>
      <c r="AG114" s="9"/>
    </row>
    <row r="115" spans="1:33">
      <c r="A115" s="53" t="s">
        <v>394</v>
      </c>
      <c r="B115" s="20"/>
      <c r="C115" s="20"/>
      <c r="D115" s="20"/>
      <c r="E115" s="35"/>
      <c r="F115" s="36"/>
      <c r="G115" s="20"/>
      <c r="H115" s="36"/>
      <c r="I115" s="20"/>
      <c r="J115" s="36"/>
      <c r="K115" s="20"/>
      <c r="L115" s="20"/>
      <c r="M115" s="36"/>
      <c r="N115" s="20"/>
      <c r="O115" s="20"/>
      <c r="P115" s="36"/>
      <c r="Q115" s="36"/>
      <c r="R115" s="36"/>
      <c r="S115" s="36"/>
      <c r="T115" s="36"/>
      <c r="U115" s="36"/>
      <c r="V115" s="36"/>
      <c r="W115" s="36"/>
      <c r="X115" s="36"/>
      <c r="Y115" s="46"/>
      <c r="Z115" s="36"/>
      <c r="AA115" s="36"/>
      <c r="AB115" s="36"/>
      <c r="AC115" s="20"/>
      <c r="AD115" s="20"/>
      <c r="AE115" s="20"/>
      <c r="AF115" s="20"/>
      <c r="AG115" s="21"/>
    </row>
    <row r="116" spans="1:33" ht="25.5">
      <c r="A116" s="48" t="s">
        <v>394</v>
      </c>
      <c r="B116" s="2" t="s">
        <v>395</v>
      </c>
      <c r="C116" s="8" t="s">
        <v>79</v>
      </c>
      <c r="D116" s="8" t="s">
        <v>4</v>
      </c>
      <c r="E116" s="2" t="s">
        <v>79</v>
      </c>
      <c r="F116" s="2" t="s">
        <v>79</v>
      </c>
      <c r="G116" s="8" t="s">
        <v>79</v>
      </c>
      <c r="H116" s="2" t="s">
        <v>4</v>
      </c>
      <c r="I116" s="8" t="s">
        <v>396</v>
      </c>
      <c r="J116" s="2" t="s">
        <v>4</v>
      </c>
      <c r="K116" s="8" t="s">
        <v>79</v>
      </c>
      <c r="L116" s="8" t="s">
        <v>79</v>
      </c>
      <c r="M116" s="2" t="s">
        <v>4</v>
      </c>
      <c r="N116" s="8" t="s">
        <v>4</v>
      </c>
      <c r="O116" s="8" t="s">
        <v>4</v>
      </c>
      <c r="P116" s="2" t="s">
        <v>79</v>
      </c>
      <c r="Q116" s="2" t="s">
        <v>397</v>
      </c>
      <c r="R116" s="2" t="s">
        <v>79</v>
      </c>
      <c r="S116" s="2" t="s">
        <v>4</v>
      </c>
      <c r="T116" s="2" t="s">
        <v>79</v>
      </c>
      <c r="U116" s="2" t="s">
        <v>398</v>
      </c>
      <c r="V116" s="2" t="s">
        <v>4</v>
      </c>
      <c r="W116" s="2" t="s">
        <v>79</v>
      </c>
      <c r="X116" s="2" t="s">
        <v>4</v>
      </c>
      <c r="Y116" s="13" t="s">
        <v>4</v>
      </c>
      <c r="Z116" s="29" t="s">
        <v>399</v>
      </c>
      <c r="AA116" s="2" t="s">
        <v>4</v>
      </c>
      <c r="AB116" s="2" t="s">
        <v>4</v>
      </c>
      <c r="AC116" s="8">
        <f>27-(AD116+AE116)</f>
        <v>5</v>
      </c>
      <c r="AD116" s="8">
        <f>COUNTIF(B116:AB116,"*-*")</f>
        <v>10</v>
      </c>
      <c r="AE116" s="8">
        <f>COUNTIF(B116:AB116,"n.r.")</f>
        <v>12</v>
      </c>
      <c r="AF116" s="8">
        <f t="shared" ref="AF116" si="48">SUM(AC116:AD116)</f>
        <v>15</v>
      </c>
      <c r="AG116" s="28">
        <f t="shared" ref="AG116" si="49">AC116/AF116</f>
        <v>0.33333333333333331</v>
      </c>
    </row>
    <row r="117" spans="1:33">
      <c r="A117" s="53" t="s">
        <v>732</v>
      </c>
      <c r="B117" s="20"/>
      <c r="C117" s="20"/>
      <c r="D117" s="20"/>
      <c r="E117" s="35"/>
      <c r="F117" s="36"/>
      <c r="G117" s="20"/>
      <c r="H117" s="36"/>
      <c r="I117" s="20"/>
      <c r="J117" s="36"/>
      <c r="K117" s="20"/>
      <c r="L117" s="20"/>
      <c r="M117" s="36"/>
      <c r="N117" s="20"/>
      <c r="O117" s="20"/>
      <c r="P117" s="36"/>
      <c r="Q117" s="36"/>
      <c r="R117" s="36"/>
      <c r="S117" s="36"/>
      <c r="T117" s="36"/>
      <c r="U117" s="36"/>
      <c r="V117" s="36"/>
      <c r="W117" s="36"/>
      <c r="X117" s="36"/>
      <c r="Y117" s="46"/>
      <c r="Z117" s="36"/>
      <c r="AA117" s="36"/>
      <c r="AB117" s="36"/>
      <c r="AC117" s="20"/>
      <c r="AD117" s="20"/>
      <c r="AE117" s="20"/>
      <c r="AF117" s="20"/>
      <c r="AG117" s="21"/>
    </row>
    <row r="118" spans="1:33" ht="38.25">
      <c r="A118" s="1" t="s">
        <v>400</v>
      </c>
      <c r="B118" s="2" t="s">
        <v>79</v>
      </c>
      <c r="C118" s="8" t="s">
        <v>4</v>
      </c>
      <c r="D118" s="8" t="s">
        <v>4</v>
      </c>
      <c r="E118" s="29" t="s">
        <v>401</v>
      </c>
      <c r="F118" s="2" t="s">
        <v>79</v>
      </c>
      <c r="G118" s="30" t="s">
        <v>185</v>
      </c>
      <c r="H118" s="2" t="s">
        <v>4</v>
      </c>
      <c r="I118" s="8" t="s">
        <v>79</v>
      </c>
      <c r="J118" s="2" t="s">
        <v>185</v>
      </c>
      <c r="K118" s="2" t="s">
        <v>79</v>
      </c>
      <c r="L118" s="30" t="s">
        <v>402</v>
      </c>
      <c r="M118" s="2" t="s">
        <v>79</v>
      </c>
      <c r="N118" s="2" t="s">
        <v>79</v>
      </c>
      <c r="O118" s="2" t="s">
        <v>79</v>
      </c>
      <c r="P118" s="29" t="s">
        <v>740</v>
      </c>
      <c r="Q118" s="2" t="s">
        <v>4</v>
      </c>
      <c r="R118" s="2" t="s">
        <v>185</v>
      </c>
      <c r="S118" s="2" t="s">
        <v>79</v>
      </c>
      <c r="T118" s="29" t="s">
        <v>741</v>
      </c>
      <c r="U118" s="30" t="s">
        <v>402</v>
      </c>
      <c r="V118" s="2" t="s">
        <v>79</v>
      </c>
      <c r="W118" s="30" t="s">
        <v>402</v>
      </c>
      <c r="X118" s="2" t="s">
        <v>79</v>
      </c>
      <c r="Y118" s="13" t="s">
        <v>79</v>
      </c>
      <c r="Z118" s="2" t="s">
        <v>79</v>
      </c>
      <c r="AA118" s="2" t="s">
        <v>79</v>
      </c>
      <c r="AB118" s="29" t="s">
        <v>403</v>
      </c>
      <c r="AC118" s="8">
        <f>27-(AD118+AE118)</f>
        <v>10</v>
      </c>
      <c r="AD118" s="8">
        <f>COUNTIF(B118:AB118,"*-*")</f>
        <v>13</v>
      </c>
      <c r="AE118" s="8">
        <f>COUNTIF(B118:AB118,"n.r.")</f>
        <v>4</v>
      </c>
      <c r="AF118" s="8">
        <f t="shared" ref="AF118:AF120" si="50">SUM(AC118:AD118)</f>
        <v>23</v>
      </c>
      <c r="AG118" s="28">
        <f t="shared" ref="AG118:AG120" si="51">AC118/AF118</f>
        <v>0.43478260869565216</v>
      </c>
    </row>
    <row r="119" spans="1:33">
      <c r="A119" s="1" t="s">
        <v>913</v>
      </c>
      <c r="B119" s="2" t="s">
        <v>79</v>
      </c>
      <c r="C119" s="8" t="s">
        <v>4</v>
      </c>
      <c r="D119" s="8" t="s">
        <v>4</v>
      </c>
      <c r="E119" s="2" t="s">
        <v>185</v>
      </c>
      <c r="F119" s="2" t="s">
        <v>79</v>
      </c>
      <c r="G119" s="8" t="s">
        <v>79</v>
      </c>
      <c r="H119" s="2" t="s">
        <v>4</v>
      </c>
      <c r="I119" s="8" t="s">
        <v>79</v>
      </c>
      <c r="J119" s="2" t="s">
        <v>4</v>
      </c>
      <c r="K119" s="2" t="s">
        <v>79</v>
      </c>
      <c r="L119" s="8" t="s">
        <v>185</v>
      </c>
      <c r="M119" s="2" t="s">
        <v>79</v>
      </c>
      <c r="N119" s="2" t="s">
        <v>79</v>
      </c>
      <c r="O119" s="2" t="s">
        <v>79</v>
      </c>
      <c r="P119" s="2" t="s">
        <v>79</v>
      </c>
      <c r="Q119" s="2" t="s">
        <v>4</v>
      </c>
      <c r="R119" s="2" t="s">
        <v>79</v>
      </c>
      <c r="S119" s="2" t="s">
        <v>79</v>
      </c>
      <c r="T119" s="2" t="s">
        <v>79</v>
      </c>
      <c r="U119" s="2" t="s">
        <v>79</v>
      </c>
      <c r="V119" s="2" t="s">
        <v>79</v>
      </c>
      <c r="W119" s="2" t="s">
        <v>79</v>
      </c>
      <c r="X119" s="2" t="s">
        <v>79</v>
      </c>
      <c r="Y119" s="13" t="s">
        <v>79</v>
      </c>
      <c r="Z119" s="2" t="s">
        <v>185</v>
      </c>
      <c r="AA119" s="2" t="s">
        <v>4</v>
      </c>
      <c r="AB119" s="2" t="s">
        <v>4</v>
      </c>
      <c r="AC119" s="8">
        <f>27-(AD119+AE119)</f>
        <v>3</v>
      </c>
      <c r="AD119" s="8">
        <f t="shared" ref="AD119:AD120" si="52">COUNTIF(B119:AB119,"*-*")</f>
        <v>17</v>
      </c>
      <c r="AE119" s="8">
        <f t="shared" ref="AE119:AE120" si="53">COUNTIF(B119:AB119,"n.r.")</f>
        <v>7</v>
      </c>
      <c r="AF119" s="8">
        <f t="shared" si="50"/>
        <v>20</v>
      </c>
      <c r="AG119" s="28">
        <f t="shared" si="51"/>
        <v>0.15</v>
      </c>
    </row>
    <row r="120" spans="1:33">
      <c r="A120" s="1" t="s">
        <v>404</v>
      </c>
      <c r="B120" s="2" t="s">
        <v>79</v>
      </c>
      <c r="C120" s="8" t="s">
        <v>4</v>
      </c>
      <c r="D120" s="8" t="s">
        <v>4</v>
      </c>
      <c r="E120" s="2" t="s">
        <v>79</v>
      </c>
      <c r="F120" s="2" t="s">
        <v>185</v>
      </c>
      <c r="G120" s="8" t="s">
        <v>79</v>
      </c>
      <c r="H120" s="2" t="s">
        <v>4</v>
      </c>
      <c r="I120" s="8" t="s">
        <v>79</v>
      </c>
      <c r="J120" s="2" t="s">
        <v>185</v>
      </c>
      <c r="K120" s="2" t="s">
        <v>79</v>
      </c>
      <c r="L120" s="8" t="s">
        <v>185</v>
      </c>
      <c r="M120" s="2" t="s">
        <v>79</v>
      </c>
      <c r="N120" s="2" t="s">
        <v>79</v>
      </c>
      <c r="O120" s="2" t="s">
        <v>79</v>
      </c>
      <c r="P120" s="2" t="s">
        <v>79</v>
      </c>
      <c r="Q120" s="2" t="s">
        <v>4</v>
      </c>
      <c r="R120" s="2" t="s">
        <v>79</v>
      </c>
      <c r="S120" s="2" t="s">
        <v>79</v>
      </c>
      <c r="T120" s="2" t="s">
        <v>185</v>
      </c>
      <c r="U120" s="2" t="s">
        <v>79</v>
      </c>
      <c r="V120" s="2" t="s">
        <v>185</v>
      </c>
      <c r="W120" s="2" t="s">
        <v>79</v>
      </c>
      <c r="X120" s="2" t="s">
        <v>79</v>
      </c>
      <c r="Y120" s="13" t="s">
        <v>79</v>
      </c>
      <c r="Z120" s="2" t="s">
        <v>79</v>
      </c>
      <c r="AA120" s="2" t="s">
        <v>4</v>
      </c>
      <c r="AB120" s="2" t="s">
        <v>4</v>
      </c>
      <c r="AC120" s="8">
        <f>27-(AD120+AE120)</f>
        <v>5</v>
      </c>
      <c r="AD120" s="8">
        <f t="shared" si="52"/>
        <v>16</v>
      </c>
      <c r="AE120" s="8">
        <f t="shared" si="53"/>
        <v>6</v>
      </c>
      <c r="AF120" s="8">
        <f t="shared" si="50"/>
        <v>21</v>
      </c>
      <c r="AG120" s="28">
        <f t="shared" si="51"/>
        <v>0.23809523809523808</v>
      </c>
    </row>
    <row r="121" spans="1:33" ht="51">
      <c r="A121" s="1" t="s">
        <v>405</v>
      </c>
      <c r="B121" s="8"/>
      <c r="C121" s="8"/>
      <c r="D121" s="8"/>
      <c r="E121" s="2" t="s">
        <v>406</v>
      </c>
      <c r="F121" s="2"/>
      <c r="G121" s="8"/>
      <c r="H121" s="2" t="s">
        <v>407</v>
      </c>
      <c r="I121" s="8"/>
      <c r="J121" s="2" t="s">
        <v>742</v>
      </c>
      <c r="K121" s="8"/>
      <c r="L121" s="8"/>
      <c r="M121" s="2"/>
      <c r="N121" s="8"/>
      <c r="O121" s="8"/>
      <c r="P121" s="2"/>
      <c r="Q121" s="2"/>
      <c r="R121" s="2"/>
      <c r="S121" s="2"/>
      <c r="T121" s="2"/>
      <c r="U121" s="2" t="s">
        <v>408</v>
      </c>
      <c r="V121" s="2"/>
      <c r="W121" s="2"/>
      <c r="X121" s="2"/>
      <c r="Y121" s="13"/>
      <c r="Z121" s="2"/>
      <c r="AA121" s="2"/>
      <c r="AB121" s="2"/>
      <c r="AC121" s="8"/>
      <c r="AD121" s="8"/>
      <c r="AE121" s="8"/>
      <c r="AF121" s="8"/>
      <c r="AG121" s="9"/>
    </row>
    <row r="122" spans="1:33">
      <c r="A122" s="53" t="s">
        <v>733</v>
      </c>
      <c r="B122" s="20"/>
      <c r="C122" s="20"/>
      <c r="D122" s="20"/>
      <c r="E122" s="35"/>
      <c r="F122" s="36"/>
      <c r="G122" s="20"/>
      <c r="H122" s="36"/>
      <c r="I122" s="20"/>
      <c r="J122" s="36"/>
      <c r="K122" s="20"/>
      <c r="L122" s="20"/>
      <c r="M122" s="36"/>
      <c r="N122" s="20"/>
      <c r="O122" s="20"/>
      <c r="P122" s="36"/>
      <c r="Q122" s="36"/>
      <c r="R122" s="36"/>
      <c r="S122" s="36"/>
      <c r="T122" s="36"/>
      <c r="U122" s="36"/>
      <c r="V122" s="36"/>
      <c r="W122" s="36"/>
      <c r="X122" s="36"/>
      <c r="Y122" s="46"/>
      <c r="Z122" s="36"/>
      <c r="AA122" s="36"/>
      <c r="AB122" s="36"/>
      <c r="AC122" s="20"/>
      <c r="AD122" s="20"/>
      <c r="AE122" s="20"/>
      <c r="AF122" s="20"/>
      <c r="AG122" s="21"/>
    </row>
    <row r="123" spans="1:33" ht="51">
      <c r="A123" s="1" t="s">
        <v>409</v>
      </c>
      <c r="B123" s="2" t="s">
        <v>79</v>
      </c>
      <c r="C123" s="2" t="s">
        <v>79</v>
      </c>
      <c r="D123" s="8" t="s">
        <v>4</v>
      </c>
      <c r="E123" s="2" t="s">
        <v>79</v>
      </c>
      <c r="F123" s="2" t="s">
        <v>79</v>
      </c>
      <c r="G123" s="8" t="s">
        <v>410</v>
      </c>
      <c r="H123" s="2" t="s">
        <v>79</v>
      </c>
      <c r="I123" s="8" t="s">
        <v>754</v>
      </c>
      <c r="J123" s="2" t="s">
        <v>411</v>
      </c>
      <c r="K123" s="8" t="s">
        <v>79</v>
      </c>
      <c r="L123" s="8" t="s">
        <v>79</v>
      </c>
      <c r="M123" s="2" t="s">
        <v>4</v>
      </c>
      <c r="N123" s="8" t="s">
        <v>79</v>
      </c>
      <c r="O123" s="8" t="s">
        <v>79</v>
      </c>
      <c r="P123" s="2" t="s">
        <v>79</v>
      </c>
      <c r="Q123" s="2" t="s">
        <v>79</v>
      </c>
      <c r="R123" s="11" t="s">
        <v>79</v>
      </c>
      <c r="S123" s="2" t="s">
        <v>4</v>
      </c>
      <c r="T123" s="2" t="s">
        <v>79</v>
      </c>
      <c r="U123" s="2" t="s">
        <v>412</v>
      </c>
      <c r="V123" s="2" t="s">
        <v>79</v>
      </c>
      <c r="W123" s="2" t="s">
        <v>79</v>
      </c>
      <c r="X123" s="2" t="s">
        <v>79</v>
      </c>
      <c r="Y123" s="2" t="s">
        <v>79</v>
      </c>
      <c r="Z123" s="2" t="s">
        <v>411</v>
      </c>
      <c r="AA123" s="11" t="s">
        <v>413</v>
      </c>
      <c r="AB123" s="2" t="s">
        <v>4</v>
      </c>
      <c r="AC123" s="8">
        <f>27-(AD123+AE123)</f>
        <v>6</v>
      </c>
      <c r="AD123" s="8">
        <f>COUNTIF(B123:AB123,"*-*")</f>
        <v>17</v>
      </c>
      <c r="AE123" s="8">
        <f>COUNTIF(B123:AB123,"n.r.")</f>
        <v>4</v>
      </c>
      <c r="AF123" s="8">
        <f t="shared" ref="AF123:AF124" si="54">SUM(AC123:AD123)</f>
        <v>23</v>
      </c>
      <c r="AG123" s="76">
        <f t="shared" ref="AG123:AG127" si="55">AC123/AF123</f>
        <v>0.2608695652173913</v>
      </c>
    </row>
    <row r="124" spans="1:33" ht="25.5">
      <c r="A124" s="1" t="s">
        <v>714</v>
      </c>
      <c r="B124" s="2" t="s">
        <v>79</v>
      </c>
      <c r="C124" s="2" t="s">
        <v>79</v>
      </c>
      <c r="D124" s="8" t="s">
        <v>4</v>
      </c>
      <c r="E124" s="2" t="s">
        <v>79</v>
      </c>
      <c r="F124" s="2" t="s">
        <v>79</v>
      </c>
      <c r="G124" s="8" t="s">
        <v>185</v>
      </c>
      <c r="H124" s="2" t="s">
        <v>711</v>
      </c>
      <c r="I124" s="8" t="s">
        <v>79</v>
      </c>
      <c r="J124" s="2" t="s">
        <v>79</v>
      </c>
      <c r="K124" s="8" t="s">
        <v>414</v>
      </c>
      <c r="L124" s="47" t="s">
        <v>712</v>
      </c>
      <c r="M124" s="2" t="s">
        <v>4</v>
      </c>
      <c r="N124" s="8" t="s">
        <v>79</v>
      </c>
      <c r="O124" s="8" t="s">
        <v>79</v>
      </c>
      <c r="P124" s="2" t="s">
        <v>79</v>
      </c>
      <c r="Q124" s="2" t="s">
        <v>79</v>
      </c>
      <c r="R124" s="2" t="s">
        <v>713</v>
      </c>
      <c r="S124" s="2" t="s">
        <v>4</v>
      </c>
      <c r="T124" s="2" t="s">
        <v>79</v>
      </c>
      <c r="U124" s="2" t="s">
        <v>79</v>
      </c>
      <c r="V124" s="29" t="s">
        <v>185</v>
      </c>
      <c r="W124" s="2" t="s">
        <v>79</v>
      </c>
      <c r="X124" s="2" t="s">
        <v>79</v>
      </c>
      <c r="Y124" s="11" t="s">
        <v>415</v>
      </c>
      <c r="Z124" s="2" t="s">
        <v>79</v>
      </c>
      <c r="AA124" s="2" t="s">
        <v>79</v>
      </c>
      <c r="AB124" s="2" t="s">
        <v>4</v>
      </c>
      <c r="AC124" s="8">
        <f>27-(AD124+AE124)</f>
        <v>7</v>
      </c>
      <c r="AD124" s="8">
        <f t="shared" ref="AD124:AD127" si="56">COUNTIF(B124:AB124,"*-*")</f>
        <v>16</v>
      </c>
      <c r="AE124" s="8">
        <f t="shared" ref="AE124:AE127" si="57">COUNTIF(B124:AB124,"n.r.")</f>
        <v>4</v>
      </c>
      <c r="AF124" s="8">
        <f t="shared" si="54"/>
        <v>23</v>
      </c>
      <c r="AG124" s="28">
        <f t="shared" si="55"/>
        <v>0.30434782608695654</v>
      </c>
    </row>
    <row r="125" spans="1:33" ht="38.25">
      <c r="A125" s="1" t="s">
        <v>416</v>
      </c>
      <c r="B125" s="2" t="s">
        <v>79</v>
      </c>
      <c r="C125" s="2" t="s">
        <v>79</v>
      </c>
      <c r="D125" s="8" t="s">
        <v>4</v>
      </c>
      <c r="E125" s="2" t="s">
        <v>79</v>
      </c>
      <c r="F125" s="2" t="s">
        <v>79</v>
      </c>
      <c r="G125" s="8" t="s">
        <v>185</v>
      </c>
      <c r="H125" s="2" t="s">
        <v>79</v>
      </c>
      <c r="I125" s="8" t="s">
        <v>417</v>
      </c>
      <c r="J125" s="2" t="s">
        <v>79</v>
      </c>
      <c r="K125" s="8" t="s">
        <v>185</v>
      </c>
      <c r="L125" s="2" t="s">
        <v>79</v>
      </c>
      <c r="M125" s="2" t="s">
        <v>4</v>
      </c>
      <c r="N125" s="8" t="s">
        <v>79</v>
      </c>
      <c r="O125" s="8" t="s">
        <v>79</v>
      </c>
      <c r="P125" s="2" t="s">
        <v>79</v>
      </c>
      <c r="Q125" s="2" t="s">
        <v>79</v>
      </c>
      <c r="R125" s="2" t="s">
        <v>755</v>
      </c>
      <c r="S125" s="2" t="s">
        <v>4</v>
      </c>
      <c r="T125" s="2" t="s">
        <v>79</v>
      </c>
      <c r="U125" s="2" t="s">
        <v>418</v>
      </c>
      <c r="V125" s="2" t="s">
        <v>79</v>
      </c>
      <c r="W125" s="2" t="s">
        <v>4</v>
      </c>
      <c r="X125" s="2" t="s">
        <v>79</v>
      </c>
      <c r="Y125" s="2" t="s">
        <v>79</v>
      </c>
      <c r="Z125" s="2" t="s">
        <v>79</v>
      </c>
      <c r="AA125" s="2" t="s">
        <v>79</v>
      </c>
      <c r="AB125" s="2" t="s">
        <v>4</v>
      </c>
      <c r="AC125" s="8">
        <f t="shared" ref="AC125:AC127" si="58">27-(AD125+AE125)</f>
        <v>5</v>
      </c>
      <c r="AD125" s="8">
        <f t="shared" si="56"/>
        <v>17</v>
      </c>
      <c r="AE125" s="8">
        <f t="shared" si="57"/>
        <v>5</v>
      </c>
      <c r="AF125" s="8">
        <f t="shared" ref="AF125:AF127" si="59">SUM(AC125:AD125)</f>
        <v>22</v>
      </c>
      <c r="AG125" s="76">
        <f t="shared" si="55"/>
        <v>0.22727272727272727</v>
      </c>
    </row>
    <row r="126" spans="1:33">
      <c r="A126" s="1" t="s">
        <v>419</v>
      </c>
      <c r="B126" s="2" t="s">
        <v>79</v>
      </c>
      <c r="C126" s="2" t="s">
        <v>79</v>
      </c>
      <c r="D126" s="8" t="s">
        <v>4</v>
      </c>
      <c r="E126" s="2" t="s">
        <v>79</v>
      </c>
      <c r="F126" s="2" t="s">
        <v>79</v>
      </c>
      <c r="G126" s="8" t="s">
        <v>79</v>
      </c>
      <c r="H126" s="2" t="s">
        <v>79</v>
      </c>
      <c r="I126" s="8" t="s">
        <v>79</v>
      </c>
      <c r="J126" s="2" t="s">
        <v>79</v>
      </c>
      <c r="K126" s="8" t="s">
        <v>79</v>
      </c>
      <c r="L126" s="2" t="s">
        <v>79</v>
      </c>
      <c r="M126" s="2" t="s">
        <v>4</v>
      </c>
      <c r="N126" s="8" t="s">
        <v>79</v>
      </c>
      <c r="O126" s="8" t="s">
        <v>79</v>
      </c>
      <c r="P126" s="2" t="s">
        <v>79</v>
      </c>
      <c r="Q126" s="48" t="s">
        <v>79</v>
      </c>
      <c r="R126" s="2" t="s">
        <v>420</v>
      </c>
      <c r="S126" s="2" t="s">
        <v>4</v>
      </c>
      <c r="T126" s="2" t="s">
        <v>79</v>
      </c>
      <c r="U126" s="2" t="s">
        <v>79</v>
      </c>
      <c r="V126" s="2" t="s">
        <v>79</v>
      </c>
      <c r="W126" s="2" t="s">
        <v>4</v>
      </c>
      <c r="X126" s="2" t="s">
        <v>79</v>
      </c>
      <c r="Y126" s="2" t="s">
        <v>79</v>
      </c>
      <c r="Z126" s="2" t="s">
        <v>79</v>
      </c>
      <c r="AA126" s="2" t="s">
        <v>79</v>
      </c>
      <c r="AB126" s="2" t="s">
        <v>4</v>
      </c>
      <c r="AC126" s="8">
        <f t="shared" si="58"/>
        <v>1</v>
      </c>
      <c r="AD126" s="8">
        <f t="shared" si="56"/>
        <v>21</v>
      </c>
      <c r="AE126" s="8">
        <f t="shared" si="57"/>
        <v>5</v>
      </c>
      <c r="AF126" s="8">
        <f t="shared" si="59"/>
        <v>22</v>
      </c>
      <c r="AG126" s="76">
        <f t="shared" si="55"/>
        <v>4.5454545454545456E-2</v>
      </c>
    </row>
    <row r="127" spans="1:33">
      <c r="A127" s="1" t="s">
        <v>715</v>
      </c>
      <c r="B127" s="2" t="s">
        <v>79</v>
      </c>
      <c r="C127" s="2" t="s">
        <v>79</v>
      </c>
      <c r="D127" s="8" t="s">
        <v>4</v>
      </c>
      <c r="E127" s="2" t="s">
        <v>79</v>
      </c>
      <c r="F127" s="2" t="s">
        <v>79</v>
      </c>
      <c r="G127" s="8" t="s">
        <v>79</v>
      </c>
      <c r="H127" s="2" t="s">
        <v>79</v>
      </c>
      <c r="I127" s="8" t="s">
        <v>79</v>
      </c>
      <c r="J127" s="2" t="s">
        <v>79</v>
      </c>
      <c r="K127" s="8" t="s">
        <v>421</v>
      </c>
      <c r="L127" s="2" t="s">
        <v>79</v>
      </c>
      <c r="M127" s="2" t="s">
        <v>4</v>
      </c>
      <c r="N127" s="8" t="s">
        <v>79</v>
      </c>
      <c r="O127" s="8" t="s">
        <v>79</v>
      </c>
      <c r="P127" s="2" t="s">
        <v>79</v>
      </c>
      <c r="Q127" s="48" t="s">
        <v>79</v>
      </c>
      <c r="R127" s="8" t="s">
        <v>421</v>
      </c>
      <c r="S127" s="2" t="s">
        <v>4</v>
      </c>
      <c r="T127" s="2" t="s">
        <v>79</v>
      </c>
      <c r="U127" s="2" t="s">
        <v>79</v>
      </c>
      <c r="V127" s="2" t="s">
        <v>79</v>
      </c>
      <c r="W127" s="2" t="s">
        <v>4</v>
      </c>
      <c r="X127" s="2" t="s">
        <v>79</v>
      </c>
      <c r="Y127" s="2" t="s">
        <v>79</v>
      </c>
      <c r="Z127" s="2" t="s">
        <v>79</v>
      </c>
      <c r="AA127" s="2" t="s">
        <v>79</v>
      </c>
      <c r="AB127" s="2" t="s">
        <v>4</v>
      </c>
      <c r="AC127" s="8">
        <f t="shared" si="58"/>
        <v>2</v>
      </c>
      <c r="AD127" s="8">
        <f t="shared" si="56"/>
        <v>20</v>
      </c>
      <c r="AE127" s="8">
        <f t="shared" si="57"/>
        <v>5</v>
      </c>
      <c r="AF127" s="8">
        <f t="shared" si="59"/>
        <v>22</v>
      </c>
      <c r="AG127" s="28">
        <f t="shared" si="55"/>
        <v>9.0909090909090912E-2</v>
      </c>
    </row>
    <row r="128" spans="1:33" ht="25.5">
      <c r="A128" s="1" t="s">
        <v>197</v>
      </c>
      <c r="B128" s="8"/>
      <c r="C128" s="8"/>
      <c r="D128" s="47" t="s">
        <v>422</v>
      </c>
      <c r="E128" s="2"/>
      <c r="F128" s="2"/>
      <c r="G128" s="8"/>
      <c r="H128" s="2"/>
      <c r="I128" s="8"/>
      <c r="J128" s="2"/>
      <c r="K128" s="8"/>
      <c r="L128" s="2"/>
      <c r="M128" s="2"/>
      <c r="N128" s="8"/>
      <c r="O128" s="8"/>
      <c r="P128" s="2"/>
      <c r="Q128" s="2"/>
      <c r="R128" s="2"/>
      <c r="S128" s="2" t="s">
        <v>716</v>
      </c>
      <c r="T128" s="11"/>
      <c r="U128" s="2"/>
      <c r="V128" s="2"/>
      <c r="W128" s="2"/>
      <c r="X128" s="2"/>
      <c r="Y128" s="54" t="s">
        <v>423</v>
      </c>
      <c r="Z128" s="2" t="s">
        <v>424</v>
      </c>
      <c r="AA128" s="2"/>
      <c r="AB128" s="2"/>
      <c r="AC128" s="8"/>
      <c r="AD128" s="8"/>
      <c r="AE128" s="8"/>
      <c r="AF128" s="8"/>
      <c r="AG128" s="9"/>
    </row>
    <row r="129" spans="1:33">
      <c r="A129" s="53" t="s">
        <v>734</v>
      </c>
      <c r="B129" s="38"/>
      <c r="C129" s="20"/>
      <c r="D129" s="20"/>
      <c r="E129" s="35"/>
      <c r="F129" s="35"/>
      <c r="G129" s="20"/>
      <c r="H129" s="35"/>
      <c r="I129" s="20"/>
      <c r="J129" s="35"/>
      <c r="K129" s="20"/>
      <c r="L129" s="37"/>
      <c r="M129" s="38"/>
      <c r="N129" s="20"/>
      <c r="O129" s="20"/>
      <c r="P129" s="38"/>
      <c r="Q129" s="35"/>
      <c r="R129" s="38"/>
      <c r="S129" s="35"/>
      <c r="T129" s="35"/>
      <c r="U129" s="38"/>
      <c r="V129" s="35"/>
      <c r="W129" s="38"/>
      <c r="X129" s="35"/>
      <c r="Y129" s="44"/>
      <c r="Z129" s="35"/>
      <c r="AA129" s="35"/>
      <c r="AB129" s="35"/>
      <c r="AC129" s="20"/>
      <c r="AD129" s="20"/>
      <c r="AE129" s="20"/>
      <c r="AF129" s="20"/>
      <c r="AG129" s="21"/>
    </row>
    <row r="130" spans="1:33">
      <c r="A130" s="1" t="s">
        <v>717</v>
      </c>
      <c r="B130" s="11" t="s">
        <v>79</v>
      </c>
      <c r="C130" s="11" t="s">
        <v>79</v>
      </c>
      <c r="D130" s="11" t="s">
        <v>79</v>
      </c>
      <c r="E130" s="11" t="s">
        <v>185</v>
      </c>
      <c r="F130" s="11" t="s">
        <v>185</v>
      </c>
      <c r="G130" s="11" t="s">
        <v>185</v>
      </c>
      <c r="H130" s="11" t="s">
        <v>185</v>
      </c>
      <c r="I130" s="11" t="s">
        <v>79</v>
      </c>
      <c r="J130" s="11" t="s">
        <v>185</v>
      </c>
      <c r="K130" s="11" t="s">
        <v>185</v>
      </c>
      <c r="L130" s="11" t="s">
        <v>185</v>
      </c>
      <c r="M130" s="11" t="s">
        <v>79</v>
      </c>
      <c r="N130" s="11" t="s">
        <v>185</v>
      </c>
      <c r="O130" s="11" t="s">
        <v>185</v>
      </c>
      <c r="P130" s="11" t="s">
        <v>185</v>
      </c>
      <c r="Q130" s="11" t="s">
        <v>185</v>
      </c>
      <c r="R130" s="11" t="s">
        <v>79</v>
      </c>
      <c r="S130" s="11" t="s">
        <v>79</v>
      </c>
      <c r="T130" s="11" t="s">
        <v>79</v>
      </c>
      <c r="U130" s="11" t="s">
        <v>185</v>
      </c>
      <c r="V130" s="11" t="s">
        <v>185</v>
      </c>
      <c r="W130" s="11" t="s">
        <v>79</v>
      </c>
      <c r="X130" s="11" t="s">
        <v>79</v>
      </c>
      <c r="Y130" s="11" t="s">
        <v>185</v>
      </c>
      <c r="Z130" s="11" t="s">
        <v>185</v>
      </c>
      <c r="AA130" s="11" t="s">
        <v>185</v>
      </c>
      <c r="AB130" s="11" t="s">
        <v>79</v>
      </c>
      <c r="AC130" s="11"/>
      <c r="AD130" s="11"/>
      <c r="AE130" s="11"/>
      <c r="AF130" s="11"/>
      <c r="AG130" s="55"/>
    </row>
    <row r="131" spans="1:33" ht="153">
      <c r="A131" s="1" t="s">
        <v>425</v>
      </c>
      <c r="B131" s="8" t="s">
        <v>4</v>
      </c>
      <c r="C131" s="8" t="s">
        <v>4</v>
      </c>
      <c r="D131" s="8" t="s">
        <v>4</v>
      </c>
      <c r="E131" s="2" t="s">
        <v>744</v>
      </c>
      <c r="F131" s="2" t="s">
        <v>745</v>
      </c>
      <c r="G131" s="8" t="s">
        <v>746</v>
      </c>
      <c r="H131" s="2" t="s">
        <v>747</v>
      </c>
      <c r="I131" s="8" t="s">
        <v>79</v>
      </c>
      <c r="J131" s="2" t="s">
        <v>79</v>
      </c>
      <c r="K131" s="8" t="s">
        <v>79</v>
      </c>
      <c r="L131" s="8" t="s">
        <v>748</v>
      </c>
      <c r="M131" s="2" t="s">
        <v>4</v>
      </c>
      <c r="N131" s="8" t="s">
        <v>79</v>
      </c>
      <c r="O131" s="8" t="s">
        <v>79</v>
      </c>
      <c r="P131" s="2" t="s">
        <v>79</v>
      </c>
      <c r="Q131" s="2" t="s">
        <v>426</v>
      </c>
      <c r="R131" s="2" t="s">
        <v>4</v>
      </c>
      <c r="S131" s="2" t="s">
        <v>749</v>
      </c>
      <c r="T131" s="11" t="s">
        <v>79</v>
      </c>
      <c r="U131" s="2" t="s">
        <v>79</v>
      </c>
      <c r="V131" s="2" t="s">
        <v>750</v>
      </c>
      <c r="W131" s="2" t="s">
        <v>79</v>
      </c>
      <c r="X131" s="2" t="s">
        <v>4</v>
      </c>
      <c r="Y131" s="13" t="s">
        <v>79</v>
      </c>
      <c r="Z131" s="2" t="s">
        <v>79</v>
      </c>
      <c r="AA131" s="2" t="s">
        <v>751</v>
      </c>
      <c r="AB131" s="2" t="s">
        <v>4</v>
      </c>
      <c r="AC131" s="8">
        <f>27-(AD131+AE131)</f>
        <v>9</v>
      </c>
      <c r="AD131" s="8">
        <f>COUNTIF(B131:AB131,"*-*")</f>
        <v>11</v>
      </c>
      <c r="AE131" s="8">
        <f>COUNTIF(B131:AB131,"n.r.")</f>
        <v>7</v>
      </c>
      <c r="AF131" s="8">
        <f t="shared" ref="AF131:AF132" si="60">SUM(AC131:AD131)</f>
        <v>20</v>
      </c>
      <c r="AG131" s="28">
        <f t="shared" ref="AG131:AG132" si="61">AC131/AF131</f>
        <v>0.45</v>
      </c>
    </row>
    <row r="132" spans="1:33">
      <c r="A132" s="1" t="s">
        <v>735</v>
      </c>
      <c r="B132" s="2" t="s">
        <v>4</v>
      </c>
      <c r="C132" s="2" t="s">
        <v>4</v>
      </c>
      <c r="D132" s="8" t="s">
        <v>4</v>
      </c>
      <c r="E132" s="11" t="s">
        <v>79</v>
      </c>
      <c r="F132" s="2" t="s">
        <v>79</v>
      </c>
      <c r="G132" s="8" t="s">
        <v>4</v>
      </c>
      <c r="H132" s="2" t="s">
        <v>79</v>
      </c>
      <c r="I132" s="8" t="s">
        <v>79</v>
      </c>
      <c r="J132" s="2" t="s">
        <v>79</v>
      </c>
      <c r="K132" s="10" t="s">
        <v>79</v>
      </c>
      <c r="L132" s="8" t="s">
        <v>752</v>
      </c>
      <c r="M132" s="2" t="s">
        <v>4</v>
      </c>
      <c r="N132" s="8" t="s">
        <v>79</v>
      </c>
      <c r="O132" s="8" t="s">
        <v>79</v>
      </c>
      <c r="P132" s="2" t="s">
        <v>79</v>
      </c>
      <c r="Q132" s="2" t="s">
        <v>4</v>
      </c>
      <c r="R132" s="2" t="s">
        <v>4</v>
      </c>
      <c r="S132" s="2" t="s">
        <v>79</v>
      </c>
      <c r="T132" s="2" t="s">
        <v>79</v>
      </c>
      <c r="U132" s="2" t="s">
        <v>79</v>
      </c>
      <c r="V132" s="2" t="s">
        <v>79</v>
      </c>
      <c r="W132" s="2" t="s">
        <v>79</v>
      </c>
      <c r="X132" s="2" t="s">
        <v>4</v>
      </c>
      <c r="Y132" s="13" t="s">
        <v>4</v>
      </c>
      <c r="Z132" s="2" t="s">
        <v>79</v>
      </c>
      <c r="AA132" s="2" t="s">
        <v>79</v>
      </c>
      <c r="AB132" s="2" t="s">
        <v>4</v>
      </c>
      <c r="AC132" s="8">
        <f>27-(AD132+AE132)</f>
        <v>1</v>
      </c>
      <c r="AD132" s="8">
        <f>COUNTIF(B132:AB132,"*-*")</f>
        <v>16</v>
      </c>
      <c r="AE132" s="8">
        <f>COUNTIF(B132:AB132,"n.r.")</f>
        <v>10</v>
      </c>
      <c r="AF132" s="8">
        <f t="shared" si="60"/>
        <v>17</v>
      </c>
      <c r="AG132" s="28">
        <f t="shared" si="61"/>
        <v>5.8823529411764705E-2</v>
      </c>
    </row>
    <row r="133" spans="1:33">
      <c r="A133" s="53" t="s">
        <v>197</v>
      </c>
      <c r="B133" s="38"/>
      <c r="C133" s="20"/>
      <c r="D133" s="20"/>
      <c r="E133" s="35"/>
      <c r="F133" s="35"/>
      <c r="G133" s="20"/>
      <c r="H133" s="35"/>
      <c r="I133" s="20"/>
      <c r="J133" s="35"/>
      <c r="K133" s="20"/>
      <c r="L133" s="37"/>
      <c r="M133" s="38"/>
      <c r="N133" s="20"/>
      <c r="O133" s="20"/>
      <c r="P133" s="38"/>
      <c r="Q133" s="35"/>
      <c r="R133" s="38"/>
      <c r="S133" s="35"/>
      <c r="T133" s="35"/>
      <c r="U133" s="38"/>
      <c r="V133" s="35"/>
      <c r="W133" s="38"/>
      <c r="X133" s="35"/>
      <c r="Y133" s="44"/>
      <c r="Z133" s="35"/>
      <c r="AA133" s="35"/>
      <c r="AB133" s="35"/>
      <c r="AC133" s="22"/>
      <c r="AD133" s="22"/>
      <c r="AE133" s="22"/>
      <c r="AF133" s="22"/>
      <c r="AG133" s="56"/>
    </row>
    <row r="134" spans="1:33" ht="25.5">
      <c r="A134" s="1"/>
      <c r="B134" s="8"/>
      <c r="C134" s="8"/>
      <c r="D134" s="8"/>
      <c r="E134" s="11"/>
      <c r="F134" s="2"/>
      <c r="G134" s="8"/>
      <c r="H134" s="2"/>
      <c r="I134" s="11" t="s">
        <v>427</v>
      </c>
      <c r="J134" s="2"/>
      <c r="K134" s="8"/>
      <c r="L134" s="8"/>
      <c r="M134" s="11" t="s">
        <v>428</v>
      </c>
      <c r="N134" s="8"/>
      <c r="O134" s="8"/>
      <c r="P134" s="2"/>
      <c r="Q134" s="8"/>
      <c r="R134" s="2"/>
      <c r="S134" s="2" t="s">
        <v>203</v>
      </c>
      <c r="T134" s="11" t="s">
        <v>429</v>
      </c>
      <c r="U134" s="8"/>
      <c r="V134" s="2"/>
      <c r="W134" s="2"/>
      <c r="X134" s="2"/>
      <c r="Y134" s="13"/>
      <c r="Z134" s="2"/>
      <c r="AA134" s="2"/>
      <c r="AB134" s="2"/>
      <c r="AC134" s="8"/>
      <c r="AD134" s="8"/>
      <c r="AE134" s="8"/>
      <c r="AF134" s="8"/>
      <c r="AG134" s="9"/>
    </row>
    <row r="135" spans="1:33" ht="45" customHeight="1">
      <c r="A135" s="122" t="s">
        <v>914</v>
      </c>
      <c r="B135" s="122"/>
      <c r="C135" s="122"/>
      <c r="D135" s="122"/>
      <c r="E135" s="6"/>
      <c r="F135" s="57"/>
      <c r="G135" s="57"/>
      <c r="H135" s="6"/>
      <c r="I135" s="57"/>
      <c r="J135" s="6"/>
      <c r="K135" s="10"/>
      <c r="L135" s="10"/>
      <c r="M135" s="6"/>
      <c r="N135" s="10"/>
      <c r="O135" s="10"/>
      <c r="P135" s="6"/>
      <c r="Q135" s="6"/>
      <c r="R135" s="6"/>
      <c r="S135" s="6"/>
      <c r="T135" s="10"/>
      <c r="U135" s="6"/>
      <c r="V135" s="6"/>
      <c r="W135" s="6"/>
      <c r="X135" s="6"/>
      <c r="Y135" s="10"/>
      <c r="Z135" s="6"/>
      <c r="AA135" s="57"/>
      <c r="AB135" s="6"/>
      <c r="AC135" s="58"/>
      <c r="AD135" s="5"/>
      <c r="AE135" s="59"/>
      <c r="AF135" s="59"/>
      <c r="AG135" s="60"/>
    </row>
    <row r="136" spans="1:33" ht="275.25">
      <c r="A136" s="63" t="s">
        <v>891</v>
      </c>
      <c r="B136" s="73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</row>
    <row r="137" spans="1:33" ht="165.75">
      <c r="A137" s="63" t="s">
        <v>743</v>
      </c>
    </row>
    <row r="147" spans="1:1">
      <c r="A147" s="63"/>
    </row>
  </sheetData>
  <mergeCells count="2">
    <mergeCell ref="AC1:AG1"/>
    <mergeCell ref="A135:D135"/>
  </mergeCells>
  <pageMargins left="0.7" right="0.7" top="0.75" bottom="0.75" header="0.3" footer="0.3"/>
  <pageSetup paperSize="9" orientation="portrait" r:id="rId1"/>
  <ignoredErrors>
    <ignoredError sqref="AF70" formula="1"/>
    <ignoredError sqref="L24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tabSelected="1" topLeftCell="A40" zoomScaleNormal="100" workbookViewId="0">
      <selection activeCell="G65" sqref="G65"/>
    </sheetView>
  </sheetViews>
  <sheetFormatPr defaultColWidth="8" defaultRowHeight="15"/>
  <cols>
    <col min="1" max="1" width="25.109375" style="86" customWidth="1"/>
    <col min="2" max="3" width="8.109375" style="87" customWidth="1"/>
    <col min="4" max="4" width="11.5546875" style="87" customWidth="1"/>
    <col min="5" max="5" width="12.109375" style="87" customWidth="1"/>
    <col min="6" max="6" width="8.109375" style="87" customWidth="1"/>
    <col min="7" max="7" width="8.44140625" style="87" customWidth="1"/>
    <col min="8" max="8" width="9.5546875" style="87" customWidth="1"/>
    <col min="9" max="9" width="10.109375" style="95" customWidth="1"/>
    <col min="10" max="10" width="8.44140625" style="88" customWidth="1"/>
    <col min="11" max="11" width="8.5546875" style="88" customWidth="1"/>
    <col min="12" max="12" width="8.44140625" style="88" customWidth="1"/>
    <col min="13" max="13" width="7.109375" style="87" customWidth="1"/>
    <col min="14" max="14" width="11.109375" style="88" customWidth="1"/>
    <col min="15" max="15" width="14.109375" style="88" customWidth="1"/>
    <col min="16" max="16" width="12.5546875" style="89" customWidth="1"/>
    <col min="17" max="17" width="44.109375" style="90" customWidth="1"/>
    <col min="18" max="16384" width="8" style="91"/>
  </cols>
  <sheetData>
    <row r="1" spans="1:17" s="84" customFormat="1" ht="47.25">
      <c r="B1" s="107" t="s">
        <v>449</v>
      </c>
      <c r="C1" s="107" t="s">
        <v>450</v>
      </c>
      <c r="D1" s="107" t="s">
        <v>640</v>
      </c>
      <c r="E1" s="107" t="s">
        <v>451</v>
      </c>
      <c r="F1" s="107" t="s">
        <v>912</v>
      </c>
      <c r="G1" s="107" t="s">
        <v>452</v>
      </c>
      <c r="H1" s="107" t="s">
        <v>453</v>
      </c>
      <c r="I1" s="108" t="s">
        <v>454</v>
      </c>
      <c r="J1" s="109" t="s">
        <v>632</v>
      </c>
      <c r="K1" s="109" t="s">
        <v>455</v>
      </c>
      <c r="L1" s="109" t="s">
        <v>633</v>
      </c>
      <c r="M1" s="107" t="s">
        <v>448</v>
      </c>
      <c r="N1" s="109" t="s">
        <v>456</v>
      </c>
      <c r="O1" s="109" t="s">
        <v>852</v>
      </c>
      <c r="P1" s="106" t="s">
        <v>457</v>
      </c>
      <c r="Q1" s="85"/>
    </row>
    <row r="2" spans="1:17">
      <c r="A2" s="86" t="s">
        <v>768</v>
      </c>
      <c r="B2" s="87">
        <v>9</v>
      </c>
      <c r="C2" s="87">
        <v>3</v>
      </c>
      <c r="D2" s="87">
        <v>16</v>
      </c>
      <c r="E2" s="87">
        <v>15</v>
      </c>
      <c r="F2" s="87">
        <v>6</v>
      </c>
      <c r="G2" s="87">
        <v>1</v>
      </c>
      <c r="H2" s="87">
        <v>1</v>
      </c>
      <c r="I2" s="88">
        <v>1</v>
      </c>
      <c r="J2" s="88" t="s">
        <v>458</v>
      </c>
      <c r="K2" s="88" t="s">
        <v>459</v>
      </c>
      <c r="L2" s="88" t="s">
        <v>460</v>
      </c>
      <c r="M2" s="87">
        <v>33</v>
      </c>
      <c r="N2" s="88" t="s">
        <v>461</v>
      </c>
      <c r="O2" s="88" t="s">
        <v>460</v>
      </c>
      <c r="P2" s="89" t="s">
        <v>853</v>
      </c>
    </row>
    <row r="3" spans="1:17">
      <c r="A3" s="86" t="s">
        <v>462</v>
      </c>
      <c r="B3" s="87" t="s">
        <v>463</v>
      </c>
      <c r="C3" s="87" t="s">
        <v>464</v>
      </c>
      <c r="D3" s="87" t="s">
        <v>465</v>
      </c>
      <c r="E3" s="87" t="s">
        <v>466</v>
      </c>
      <c r="F3" s="87" t="s">
        <v>758</v>
      </c>
      <c r="G3" s="87" t="s">
        <v>467</v>
      </c>
      <c r="H3" s="87" t="s">
        <v>467</v>
      </c>
      <c r="I3" s="87" t="s">
        <v>467</v>
      </c>
      <c r="J3" s="88" t="s">
        <v>468</v>
      </c>
      <c r="K3" s="88" t="s">
        <v>469</v>
      </c>
      <c r="L3" s="88" t="s">
        <v>470</v>
      </c>
      <c r="M3" s="87" t="s">
        <v>471</v>
      </c>
      <c r="N3" s="87" t="s">
        <v>4</v>
      </c>
      <c r="O3" s="87" t="s">
        <v>467</v>
      </c>
    </row>
    <row r="4" spans="1:17">
      <c r="A4" s="86" t="s">
        <v>430</v>
      </c>
      <c r="B4" s="87" t="s">
        <v>627</v>
      </c>
      <c r="C4" s="87" t="s">
        <v>629</v>
      </c>
      <c r="D4" s="87" t="s">
        <v>628</v>
      </c>
      <c r="E4" s="87" t="s">
        <v>630</v>
      </c>
      <c r="F4" s="87" t="s">
        <v>4</v>
      </c>
      <c r="G4" s="87">
        <v>37</v>
      </c>
      <c r="H4" s="87">
        <v>13</v>
      </c>
      <c r="I4" s="88">
        <v>9</v>
      </c>
      <c r="J4" s="88" t="s">
        <v>472</v>
      </c>
      <c r="K4" s="88" t="s">
        <v>631</v>
      </c>
      <c r="L4" s="88" t="s">
        <v>473</v>
      </c>
      <c r="M4" s="87" t="s">
        <v>474</v>
      </c>
      <c r="N4" s="87" t="s">
        <v>4</v>
      </c>
      <c r="O4" s="87">
        <v>15</v>
      </c>
    </row>
    <row r="5" spans="1:17" ht="15.75">
      <c r="A5" s="110" t="s">
        <v>475</v>
      </c>
      <c r="B5" s="111"/>
      <c r="C5" s="111"/>
      <c r="D5" s="111"/>
      <c r="E5" s="111"/>
      <c r="F5" s="111"/>
      <c r="G5" s="111"/>
      <c r="H5" s="111"/>
      <c r="I5" s="112"/>
      <c r="J5" s="112"/>
      <c r="K5" s="112"/>
      <c r="L5" s="112"/>
      <c r="M5" s="112"/>
      <c r="N5" s="113"/>
      <c r="O5" s="113"/>
      <c r="P5" s="113"/>
    </row>
    <row r="6" spans="1:17" ht="30">
      <c r="A6" s="86" t="s">
        <v>476</v>
      </c>
      <c r="B6" s="92" t="s">
        <v>477</v>
      </c>
      <c r="C6" s="83" t="s">
        <v>478</v>
      </c>
      <c r="D6" s="83" t="s">
        <v>479</v>
      </c>
      <c r="E6" s="83" t="s">
        <v>480</v>
      </c>
      <c r="F6" s="83" t="s">
        <v>759</v>
      </c>
      <c r="G6" s="92" t="s">
        <v>481</v>
      </c>
      <c r="H6" s="87" t="s">
        <v>482</v>
      </c>
      <c r="I6" s="88" t="s">
        <v>481</v>
      </c>
      <c r="J6" s="88" t="s">
        <v>483</v>
      </c>
      <c r="K6" s="88" t="s">
        <v>479</v>
      </c>
      <c r="L6" s="88" t="s">
        <v>481</v>
      </c>
      <c r="M6" s="87" t="s">
        <v>484</v>
      </c>
      <c r="N6" s="93" t="s">
        <v>485</v>
      </c>
      <c r="O6" s="88" t="s">
        <v>481</v>
      </c>
      <c r="P6" s="94" t="s">
        <v>854</v>
      </c>
    </row>
    <row r="7" spans="1:17">
      <c r="A7" s="86" t="s">
        <v>486</v>
      </c>
      <c r="D7" s="83" t="s">
        <v>487</v>
      </c>
      <c r="E7" s="83" t="s">
        <v>488</v>
      </c>
      <c r="F7" s="83" t="s">
        <v>564</v>
      </c>
      <c r="H7" s="87" t="s">
        <v>482</v>
      </c>
      <c r="J7" s="88" t="s">
        <v>483</v>
      </c>
      <c r="K7" s="88" t="s">
        <v>489</v>
      </c>
      <c r="L7" s="88" t="s">
        <v>481</v>
      </c>
      <c r="M7" s="88" t="s">
        <v>490</v>
      </c>
      <c r="N7" s="93"/>
      <c r="O7" s="93"/>
      <c r="P7" s="94" t="s">
        <v>864</v>
      </c>
    </row>
    <row r="8" spans="1:17" ht="30">
      <c r="A8" s="86" t="s">
        <v>491</v>
      </c>
      <c r="E8" s="83" t="s">
        <v>492</v>
      </c>
      <c r="F8" s="83"/>
      <c r="H8" s="87" t="s">
        <v>482</v>
      </c>
      <c r="K8" s="88" t="s">
        <v>493</v>
      </c>
      <c r="M8" s="88" t="s">
        <v>494</v>
      </c>
      <c r="N8" s="93"/>
      <c r="O8" s="93"/>
      <c r="P8" s="94" t="s">
        <v>495</v>
      </c>
    </row>
    <row r="9" spans="1:17">
      <c r="A9" s="86" t="s">
        <v>868</v>
      </c>
      <c r="D9" s="92" t="s">
        <v>513</v>
      </c>
      <c r="E9" s="83" t="s">
        <v>866</v>
      </c>
      <c r="F9" s="83" t="s">
        <v>564</v>
      </c>
      <c r="H9" s="87" t="s">
        <v>482</v>
      </c>
      <c r="K9" s="88" t="s">
        <v>530</v>
      </c>
      <c r="M9" s="88" t="s">
        <v>871</v>
      </c>
      <c r="N9" s="93" t="s">
        <v>485</v>
      </c>
      <c r="O9" s="93"/>
      <c r="P9" s="94" t="s">
        <v>872</v>
      </c>
    </row>
    <row r="10" spans="1:17">
      <c r="A10" s="86" t="s">
        <v>496</v>
      </c>
      <c r="B10" s="83" t="s">
        <v>477</v>
      </c>
      <c r="D10" s="83" t="s">
        <v>497</v>
      </c>
      <c r="E10" s="83" t="s">
        <v>498</v>
      </c>
      <c r="F10" s="83" t="s">
        <v>564</v>
      </c>
      <c r="H10" s="87" t="s">
        <v>482</v>
      </c>
      <c r="I10" s="88" t="s">
        <v>481</v>
      </c>
      <c r="J10" s="88" t="s">
        <v>483</v>
      </c>
      <c r="K10" s="88" t="s">
        <v>499</v>
      </c>
      <c r="L10" s="88" t="s">
        <v>481</v>
      </c>
      <c r="M10" s="88" t="s">
        <v>500</v>
      </c>
      <c r="N10" s="93"/>
      <c r="O10" s="93"/>
      <c r="P10" s="94" t="s">
        <v>899</v>
      </c>
    </row>
    <row r="11" spans="1:17">
      <c r="A11" s="86" t="s">
        <v>501</v>
      </c>
      <c r="D11" s="83" t="s">
        <v>502</v>
      </c>
      <c r="E11" s="83" t="s">
        <v>503</v>
      </c>
      <c r="F11" s="83" t="s">
        <v>564</v>
      </c>
      <c r="G11" s="87" t="s">
        <v>482</v>
      </c>
      <c r="H11" s="87" t="s">
        <v>482</v>
      </c>
      <c r="I11" s="88"/>
      <c r="J11" s="88" t="s">
        <v>504</v>
      </c>
      <c r="K11" s="88" t="s">
        <v>505</v>
      </c>
      <c r="L11" s="88" t="s">
        <v>482</v>
      </c>
      <c r="M11" s="88" t="s">
        <v>506</v>
      </c>
      <c r="N11" s="93"/>
      <c r="O11" s="88" t="s">
        <v>482</v>
      </c>
      <c r="P11" s="94" t="s">
        <v>865</v>
      </c>
    </row>
    <row r="12" spans="1:17" ht="15.75">
      <c r="A12" s="110" t="s">
        <v>507</v>
      </c>
      <c r="B12" s="111"/>
      <c r="C12" s="111"/>
      <c r="D12" s="111"/>
      <c r="E12" s="111"/>
      <c r="F12" s="111"/>
      <c r="G12" s="111"/>
      <c r="H12" s="111"/>
      <c r="I12" s="112"/>
      <c r="J12" s="112"/>
      <c r="K12" s="112"/>
      <c r="L12" s="112"/>
      <c r="M12" s="112"/>
      <c r="N12" s="113"/>
      <c r="O12" s="113"/>
      <c r="P12" s="113"/>
    </row>
    <row r="13" spans="1:17">
      <c r="A13" s="86" t="s">
        <v>508</v>
      </c>
      <c r="D13" s="83" t="s">
        <v>509</v>
      </c>
      <c r="F13" s="83" t="s">
        <v>564</v>
      </c>
      <c r="H13" s="88" t="s">
        <v>481</v>
      </c>
      <c r="I13" s="88" t="s">
        <v>481</v>
      </c>
      <c r="K13" s="88" t="s">
        <v>510</v>
      </c>
      <c r="M13" s="88" t="s">
        <v>511</v>
      </c>
      <c r="N13" s="93"/>
      <c r="O13" s="93"/>
      <c r="P13" s="94" t="s">
        <v>764</v>
      </c>
    </row>
    <row r="14" spans="1:17">
      <c r="A14" s="86" t="s">
        <v>512</v>
      </c>
      <c r="D14" s="83" t="s">
        <v>513</v>
      </c>
      <c r="I14" s="88"/>
      <c r="K14" s="88" t="s">
        <v>514</v>
      </c>
      <c r="M14" s="88"/>
      <c r="N14" s="93"/>
      <c r="O14" s="93"/>
      <c r="P14" s="94" t="s">
        <v>511</v>
      </c>
    </row>
    <row r="15" spans="1:17">
      <c r="A15" s="86" t="s">
        <v>225</v>
      </c>
      <c r="B15" s="83" t="s">
        <v>515</v>
      </c>
      <c r="C15" s="83" t="s">
        <v>478</v>
      </c>
      <c r="D15" s="83" t="s">
        <v>516</v>
      </c>
      <c r="E15" s="83" t="s">
        <v>517</v>
      </c>
      <c r="F15" s="83"/>
      <c r="I15" s="88" t="s">
        <v>481</v>
      </c>
      <c r="K15" s="88" t="s">
        <v>499</v>
      </c>
      <c r="M15" s="88" t="s">
        <v>518</v>
      </c>
      <c r="N15" s="93"/>
      <c r="O15" s="88" t="s">
        <v>481</v>
      </c>
      <c r="P15" s="94" t="s">
        <v>870</v>
      </c>
    </row>
    <row r="16" spans="1:17">
      <c r="A16" s="86" t="s">
        <v>229</v>
      </c>
      <c r="B16" s="83" t="s">
        <v>519</v>
      </c>
      <c r="D16" s="83" t="s">
        <v>520</v>
      </c>
      <c r="G16" s="92" t="s">
        <v>481</v>
      </c>
      <c r="I16" s="88" t="s">
        <v>481</v>
      </c>
      <c r="J16" s="88" t="s">
        <v>483</v>
      </c>
      <c r="K16" s="88" t="s">
        <v>521</v>
      </c>
      <c r="M16" s="88" t="s">
        <v>490</v>
      </c>
      <c r="N16" s="93" t="s">
        <v>485</v>
      </c>
      <c r="O16" s="88" t="s">
        <v>482</v>
      </c>
      <c r="P16" s="94" t="s">
        <v>855</v>
      </c>
    </row>
    <row r="17" spans="1:17">
      <c r="A17" s="86" t="s">
        <v>233</v>
      </c>
      <c r="B17" s="83" t="s">
        <v>519</v>
      </c>
      <c r="D17" s="83" t="s">
        <v>522</v>
      </c>
      <c r="G17" s="92"/>
      <c r="I17" s="88" t="s">
        <v>481</v>
      </c>
      <c r="K17" s="88" t="s">
        <v>523</v>
      </c>
      <c r="M17" s="88"/>
      <c r="N17" s="93"/>
      <c r="O17" s="93"/>
      <c r="P17" s="94" t="s">
        <v>524</v>
      </c>
    </row>
    <row r="18" spans="1:17">
      <c r="A18" s="86" t="s">
        <v>525</v>
      </c>
      <c r="B18" s="83" t="s">
        <v>515</v>
      </c>
      <c r="C18" s="83" t="s">
        <v>478</v>
      </c>
      <c r="D18" s="83" t="s">
        <v>509</v>
      </c>
      <c r="E18" s="83" t="s">
        <v>526</v>
      </c>
      <c r="F18" s="83"/>
      <c r="G18" s="92" t="s">
        <v>481</v>
      </c>
      <c r="H18" s="88" t="s">
        <v>481</v>
      </c>
      <c r="I18" s="88" t="s">
        <v>481</v>
      </c>
      <c r="J18" s="88" t="s">
        <v>483</v>
      </c>
      <c r="K18" s="88" t="s">
        <v>499</v>
      </c>
      <c r="L18" s="88" t="s">
        <v>481</v>
      </c>
      <c r="M18" s="88" t="s">
        <v>527</v>
      </c>
      <c r="N18" s="93" t="s">
        <v>485</v>
      </c>
      <c r="O18" s="88" t="s">
        <v>481</v>
      </c>
      <c r="P18" s="94" t="s">
        <v>856</v>
      </c>
    </row>
    <row r="19" spans="1:17">
      <c r="A19" s="86" t="s">
        <v>242</v>
      </c>
      <c r="B19" s="83" t="s">
        <v>528</v>
      </c>
      <c r="D19" s="83" t="s">
        <v>529</v>
      </c>
      <c r="I19" s="88" t="s">
        <v>481</v>
      </c>
      <c r="K19" s="88" t="s">
        <v>530</v>
      </c>
      <c r="M19" s="88"/>
      <c r="N19" s="93"/>
      <c r="O19" s="93"/>
      <c r="P19" s="94" t="s">
        <v>531</v>
      </c>
    </row>
    <row r="20" spans="1:17">
      <c r="A20" s="86" t="s">
        <v>243</v>
      </c>
      <c r="B20" s="83" t="s">
        <v>532</v>
      </c>
      <c r="D20" s="83" t="s">
        <v>522</v>
      </c>
      <c r="E20" s="83" t="s">
        <v>533</v>
      </c>
      <c r="F20" s="83"/>
      <c r="G20" s="83" t="s">
        <v>481</v>
      </c>
      <c r="H20" s="88" t="s">
        <v>481</v>
      </c>
      <c r="I20" s="88"/>
      <c r="K20" s="88" t="s">
        <v>534</v>
      </c>
      <c r="M20" s="88" t="s">
        <v>535</v>
      </c>
      <c r="N20" s="93"/>
      <c r="O20" s="88" t="s">
        <v>482</v>
      </c>
      <c r="P20" s="94" t="s">
        <v>857</v>
      </c>
    </row>
    <row r="21" spans="1:17">
      <c r="A21" s="86" t="s">
        <v>228</v>
      </c>
      <c r="C21" s="83" t="s">
        <v>478</v>
      </c>
      <c r="D21" s="83" t="s">
        <v>536</v>
      </c>
      <c r="I21" s="88" t="s">
        <v>481</v>
      </c>
      <c r="J21" s="88" t="s">
        <v>483</v>
      </c>
      <c r="K21" s="88" t="s">
        <v>536</v>
      </c>
      <c r="M21" s="88"/>
      <c r="N21" s="93" t="s">
        <v>485</v>
      </c>
      <c r="O21" s="88" t="s">
        <v>482</v>
      </c>
      <c r="P21" s="94" t="s">
        <v>900</v>
      </c>
    </row>
    <row r="22" spans="1:17">
      <c r="A22" s="86" t="s">
        <v>537</v>
      </c>
      <c r="D22" s="83" t="s">
        <v>522</v>
      </c>
      <c r="E22" s="83" t="s">
        <v>533</v>
      </c>
      <c r="F22" s="83"/>
      <c r="K22" s="88" t="s">
        <v>538</v>
      </c>
      <c r="L22" s="88" t="s">
        <v>481</v>
      </c>
      <c r="M22" s="88"/>
      <c r="N22" s="93"/>
      <c r="O22" s="93"/>
      <c r="P22" s="94" t="s">
        <v>539</v>
      </c>
    </row>
    <row r="23" spans="1:17">
      <c r="A23" s="86" t="s">
        <v>540</v>
      </c>
      <c r="B23" s="83" t="s">
        <v>528</v>
      </c>
      <c r="C23" s="83" t="s">
        <v>541</v>
      </c>
      <c r="E23" s="83" t="s">
        <v>533</v>
      </c>
      <c r="F23" s="83"/>
      <c r="K23" s="83" t="s">
        <v>542</v>
      </c>
      <c r="M23" s="88" t="s">
        <v>535</v>
      </c>
      <c r="N23" s="93" t="s">
        <v>485</v>
      </c>
      <c r="O23" s="93"/>
      <c r="P23" s="94" t="s">
        <v>869</v>
      </c>
    </row>
    <row r="24" spans="1:17">
      <c r="A24" s="86" t="s">
        <v>543</v>
      </c>
      <c r="C24" s="83" t="s">
        <v>541</v>
      </c>
      <c r="D24" s="83" t="s">
        <v>544</v>
      </c>
      <c r="E24" s="83" t="s">
        <v>503</v>
      </c>
      <c r="F24" s="83"/>
      <c r="K24" s="88" t="s">
        <v>521</v>
      </c>
      <c r="L24" s="88" t="s">
        <v>481</v>
      </c>
      <c r="M24" s="88"/>
      <c r="N24" s="93" t="s">
        <v>485</v>
      </c>
      <c r="O24" s="88" t="s">
        <v>482</v>
      </c>
      <c r="P24" s="94" t="s">
        <v>858</v>
      </c>
    </row>
    <row r="25" spans="1:17">
      <c r="A25" s="86" t="s">
        <v>545</v>
      </c>
      <c r="B25" s="83" t="s">
        <v>546</v>
      </c>
      <c r="C25" s="83" t="s">
        <v>478</v>
      </c>
      <c r="D25" s="83" t="s">
        <v>520</v>
      </c>
      <c r="E25" s="83" t="s">
        <v>547</v>
      </c>
      <c r="F25" s="83"/>
      <c r="K25" s="88" t="s">
        <v>514</v>
      </c>
      <c r="M25" s="88" t="s">
        <v>506</v>
      </c>
      <c r="N25" s="93" t="s">
        <v>485</v>
      </c>
      <c r="O25" s="88" t="s">
        <v>482</v>
      </c>
      <c r="P25" s="94" t="s">
        <v>859</v>
      </c>
    </row>
    <row r="26" spans="1:17">
      <c r="A26" s="86" t="s">
        <v>763</v>
      </c>
      <c r="C26" s="83" t="s">
        <v>548</v>
      </c>
      <c r="D26" s="83" t="s">
        <v>549</v>
      </c>
      <c r="E26" s="83" t="s">
        <v>550</v>
      </c>
      <c r="F26" s="83"/>
      <c r="K26" s="88" t="s">
        <v>489</v>
      </c>
      <c r="M26" s="88" t="s">
        <v>551</v>
      </c>
      <c r="N26" s="93"/>
      <c r="O26" s="93"/>
      <c r="P26" s="94" t="s">
        <v>552</v>
      </c>
    </row>
    <row r="27" spans="1:17" ht="15.75">
      <c r="A27" s="114" t="s">
        <v>553</v>
      </c>
      <c r="M27" s="88"/>
      <c r="N27" s="93"/>
      <c r="O27" s="93"/>
      <c r="P27" s="94"/>
    </row>
    <row r="28" spans="1:17" ht="15.75">
      <c r="A28" s="115" t="s">
        <v>554</v>
      </c>
      <c r="B28" s="111"/>
      <c r="C28" s="111"/>
      <c r="D28" s="111"/>
      <c r="E28" s="111"/>
      <c r="F28" s="111"/>
      <c r="G28" s="111"/>
      <c r="H28" s="111"/>
      <c r="I28" s="116"/>
      <c r="J28" s="112"/>
      <c r="K28" s="112"/>
      <c r="L28" s="112"/>
      <c r="M28" s="96"/>
      <c r="N28" s="113"/>
      <c r="O28" s="113"/>
      <c r="P28" s="113"/>
    </row>
    <row r="29" spans="1:17">
      <c r="A29" s="86" t="s">
        <v>555</v>
      </c>
      <c r="D29" s="83" t="s">
        <v>529</v>
      </c>
      <c r="E29" s="83" t="s">
        <v>556</v>
      </c>
      <c r="F29" s="83"/>
      <c r="H29" s="87" t="s">
        <v>482</v>
      </c>
      <c r="K29" s="88" t="s">
        <v>523</v>
      </c>
      <c r="M29" s="88"/>
      <c r="N29" s="93" t="s">
        <v>485</v>
      </c>
      <c r="O29" s="93"/>
      <c r="P29" s="94" t="s">
        <v>557</v>
      </c>
    </row>
    <row r="30" spans="1:17">
      <c r="A30" s="86" t="s">
        <v>375</v>
      </c>
      <c r="B30" s="83" t="s">
        <v>558</v>
      </c>
      <c r="C30" s="83" t="s">
        <v>548</v>
      </c>
      <c r="D30" s="83" t="s">
        <v>513</v>
      </c>
      <c r="E30" s="83" t="s">
        <v>517</v>
      </c>
      <c r="F30" s="83" t="s">
        <v>564</v>
      </c>
      <c r="H30" s="87" t="s">
        <v>482</v>
      </c>
      <c r="I30" s="88" t="s">
        <v>481</v>
      </c>
      <c r="J30" s="88" t="s">
        <v>483</v>
      </c>
      <c r="K30" s="88" t="s">
        <v>521</v>
      </c>
      <c r="M30" s="88"/>
      <c r="N30" s="93"/>
      <c r="O30" s="93"/>
      <c r="P30" s="94" t="s">
        <v>765</v>
      </c>
    </row>
    <row r="31" spans="1:17" ht="30">
      <c r="A31" s="86" t="s">
        <v>559</v>
      </c>
      <c r="B31" s="83" t="s">
        <v>558</v>
      </c>
      <c r="C31" s="83" t="s">
        <v>548</v>
      </c>
      <c r="D31" s="83" t="s">
        <v>513</v>
      </c>
      <c r="E31" s="83" t="s">
        <v>560</v>
      </c>
      <c r="F31" s="83" t="s">
        <v>564</v>
      </c>
      <c r="G31" s="83" t="s">
        <v>482</v>
      </c>
      <c r="H31" s="87" t="s">
        <v>482</v>
      </c>
      <c r="I31" s="88" t="s">
        <v>481</v>
      </c>
      <c r="J31" s="88" t="s">
        <v>483</v>
      </c>
      <c r="K31" s="88" t="s">
        <v>542</v>
      </c>
      <c r="M31" s="88" t="s">
        <v>535</v>
      </c>
      <c r="N31" s="93" t="s">
        <v>485</v>
      </c>
      <c r="O31" s="93"/>
      <c r="P31" s="94" t="s">
        <v>766</v>
      </c>
    </row>
    <row r="32" spans="1:17" s="98" customFormat="1">
      <c r="A32" s="115" t="s">
        <v>561</v>
      </c>
      <c r="B32" s="117"/>
      <c r="C32" s="117"/>
      <c r="D32" s="117"/>
      <c r="E32" s="117"/>
      <c r="F32" s="117"/>
      <c r="G32" s="117"/>
      <c r="H32" s="117"/>
      <c r="I32" s="118"/>
      <c r="J32" s="119"/>
      <c r="K32" s="119"/>
      <c r="L32" s="119"/>
      <c r="M32" s="119"/>
      <c r="N32" s="120"/>
      <c r="O32" s="120"/>
      <c r="P32" s="120"/>
      <c r="Q32" s="97"/>
    </row>
    <row r="33" spans="1:17">
      <c r="A33" s="86" t="s">
        <v>562</v>
      </c>
      <c r="D33" s="83" t="s">
        <v>563</v>
      </c>
      <c r="E33" s="83" t="s">
        <v>564</v>
      </c>
      <c r="F33" s="83"/>
      <c r="H33" s="87" t="s">
        <v>482</v>
      </c>
      <c r="I33" s="88" t="s">
        <v>481</v>
      </c>
      <c r="K33" s="88" t="s">
        <v>529</v>
      </c>
      <c r="M33" s="88" t="s">
        <v>490</v>
      </c>
      <c r="N33" s="93"/>
      <c r="O33" s="93"/>
      <c r="P33" s="94" t="s">
        <v>565</v>
      </c>
    </row>
    <row r="34" spans="1:17">
      <c r="A34" s="86" t="s">
        <v>566</v>
      </c>
      <c r="C34" s="83" t="s">
        <v>548</v>
      </c>
      <c r="D34" s="83" t="s">
        <v>513</v>
      </c>
      <c r="E34" s="83" t="s">
        <v>567</v>
      </c>
      <c r="F34" s="83"/>
      <c r="H34" s="87" t="s">
        <v>482</v>
      </c>
      <c r="I34" s="88"/>
      <c r="K34" s="88" t="s">
        <v>523</v>
      </c>
      <c r="M34" s="88" t="s">
        <v>568</v>
      </c>
      <c r="N34" s="93"/>
      <c r="O34" s="93"/>
      <c r="P34" s="94" t="s">
        <v>569</v>
      </c>
    </row>
    <row r="35" spans="1:17" s="98" customFormat="1">
      <c r="A35" s="115" t="s">
        <v>570</v>
      </c>
      <c r="B35" s="117"/>
      <c r="C35" s="117"/>
      <c r="D35" s="117"/>
      <c r="E35" s="117"/>
      <c r="F35" s="117"/>
      <c r="G35" s="117"/>
      <c r="H35" s="117"/>
      <c r="I35" s="118"/>
      <c r="J35" s="119"/>
      <c r="K35" s="119"/>
      <c r="L35" s="119"/>
      <c r="M35" s="119"/>
      <c r="N35" s="120"/>
      <c r="O35" s="120"/>
      <c r="P35" s="120"/>
      <c r="Q35" s="97"/>
    </row>
    <row r="36" spans="1:17">
      <c r="A36" s="86" t="s">
        <v>571</v>
      </c>
      <c r="B36" s="87" t="s">
        <v>894</v>
      </c>
      <c r="C36" s="83" t="s">
        <v>572</v>
      </c>
      <c r="D36" s="87" t="s">
        <v>898</v>
      </c>
      <c r="E36" s="83" t="s">
        <v>573</v>
      </c>
      <c r="F36" s="83"/>
      <c r="G36" s="83" t="s">
        <v>482</v>
      </c>
      <c r="H36" s="87" t="s">
        <v>482</v>
      </c>
      <c r="I36" s="95" t="s">
        <v>482</v>
      </c>
      <c r="J36" s="88" t="s">
        <v>504</v>
      </c>
      <c r="K36" s="88" t="s">
        <v>574</v>
      </c>
      <c r="L36" s="88" t="s">
        <v>482</v>
      </c>
      <c r="M36" s="88" t="s">
        <v>575</v>
      </c>
      <c r="N36" s="93"/>
      <c r="O36" s="93"/>
      <c r="P36" s="94" t="s">
        <v>901</v>
      </c>
    </row>
    <row r="37" spans="1:17">
      <c r="A37" s="86" t="s">
        <v>576</v>
      </c>
      <c r="B37" s="87" t="s">
        <v>894</v>
      </c>
      <c r="C37" s="83" t="s">
        <v>572</v>
      </c>
      <c r="D37" s="87" t="s">
        <v>898</v>
      </c>
      <c r="E37" s="83" t="s">
        <v>573</v>
      </c>
      <c r="F37" s="83"/>
      <c r="G37" s="83" t="s">
        <v>482</v>
      </c>
      <c r="H37" s="87" t="s">
        <v>482</v>
      </c>
      <c r="I37" s="95" t="s">
        <v>482</v>
      </c>
      <c r="J37" s="88" t="s">
        <v>504</v>
      </c>
      <c r="K37" s="88" t="s">
        <v>574</v>
      </c>
      <c r="L37" s="88" t="s">
        <v>482</v>
      </c>
      <c r="M37" s="88" t="s">
        <v>575</v>
      </c>
      <c r="N37" s="93"/>
      <c r="O37" s="93"/>
      <c r="P37" s="94" t="s">
        <v>901</v>
      </c>
    </row>
    <row r="38" spans="1:17">
      <c r="A38" s="86" t="s">
        <v>409</v>
      </c>
      <c r="B38" s="83" t="s">
        <v>547</v>
      </c>
      <c r="C38" s="83" t="s">
        <v>572</v>
      </c>
      <c r="D38" s="99" t="s">
        <v>597</v>
      </c>
      <c r="E38" s="83" t="s">
        <v>573</v>
      </c>
      <c r="F38" s="83"/>
      <c r="G38" s="83" t="s">
        <v>482</v>
      </c>
      <c r="H38" s="87" t="s">
        <v>482</v>
      </c>
      <c r="I38" s="95" t="s">
        <v>482</v>
      </c>
      <c r="J38" s="88" t="s">
        <v>504</v>
      </c>
      <c r="K38" s="88" t="s">
        <v>598</v>
      </c>
      <c r="L38" s="88" t="s">
        <v>482</v>
      </c>
      <c r="M38" s="88" t="s">
        <v>568</v>
      </c>
      <c r="O38" s="93" t="s">
        <v>481</v>
      </c>
      <c r="P38" s="94" t="s">
        <v>902</v>
      </c>
    </row>
    <row r="39" spans="1:17">
      <c r="A39" s="86" t="s">
        <v>577</v>
      </c>
      <c r="B39" s="83" t="s">
        <v>578</v>
      </c>
      <c r="C39" s="83" t="s">
        <v>572</v>
      </c>
      <c r="D39" s="83" t="s">
        <v>895</v>
      </c>
      <c r="E39" s="83" t="s">
        <v>579</v>
      </c>
      <c r="F39" s="83" t="s">
        <v>564</v>
      </c>
      <c r="G39" s="83" t="s">
        <v>482</v>
      </c>
      <c r="H39" s="88" t="s">
        <v>481</v>
      </c>
      <c r="I39" s="95" t="s">
        <v>482</v>
      </c>
      <c r="J39" s="88" t="s">
        <v>504</v>
      </c>
      <c r="K39" s="88" t="s">
        <v>493</v>
      </c>
      <c r="L39" s="88" t="s">
        <v>482</v>
      </c>
      <c r="M39" s="88" t="s">
        <v>551</v>
      </c>
      <c r="N39" s="93" t="s">
        <v>485</v>
      </c>
      <c r="O39" s="93"/>
      <c r="P39" s="94" t="s">
        <v>903</v>
      </c>
    </row>
    <row r="40" spans="1:17">
      <c r="A40" s="86" t="s">
        <v>580</v>
      </c>
      <c r="B40" s="83" t="s">
        <v>581</v>
      </c>
      <c r="C40" s="83" t="s">
        <v>572</v>
      </c>
      <c r="D40" s="83" t="s">
        <v>602</v>
      </c>
      <c r="E40" s="83" t="s">
        <v>573</v>
      </c>
      <c r="F40" s="83"/>
      <c r="G40" s="83" t="s">
        <v>482</v>
      </c>
      <c r="H40" s="87" t="s">
        <v>482</v>
      </c>
      <c r="I40" s="95" t="s">
        <v>482</v>
      </c>
      <c r="J40" s="88" t="s">
        <v>504</v>
      </c>
      <c r="K40" s="88" t="s">
        <v>505</v>
      </c>
      <c r="L40" s="88" t="s">
        <v>482</v>
      </c>
      <c r="M40" s="88" t="s">
        <v>568</v>
      </c>
      <c r="N40" s="93"/>
      <c r="O40" s="93"/>
      <c r="P40" s="94" t="s">
        <v>904</v>
      </c>
    </row>
    <row r="41" spans="1:17">
      <c r="A41" s="86" t="s">
        <v>583</v>
      </c>
      <c r="B41" s="92" t="s">
        <v>581</v>
      </c>
      <c r="C41" s="83" t="s">
        <v>572</v>
      </c>
      <c r="D41" s="87" t="s">
        <v>898</v>
      </c>
      <c r="E41" s="83" t="s">
        <v>573</v>
      </c>
      <c r="F41" s="83"/>
      <c r="G41" s="83" t="s">
        <v>482</v>
      </c>
      <c r="H41" s="87" t="s">
        <v>482</v>
      </c>
      <c r="I41" s="95" t="s">
        <v>482</v>
      </c>
      <c r="J41" s="88" t="s">
        <v>504</v>
      </c>
      <c r="K41" s="88" t="s">
        <v>574</v>
      </c>
      <c r="L41" s="88" t="s">
        <v>482</v>
      </c>
      <c r="M41" s="88" t="s">
        <v>568</v>
      </c>
      <c r="N41" s="93"/>
      <c r="O41" s="93"/>
      <c r="P41" s="94" t="s">
        <v>905</v>
      </c>
    </row>
    <row r="42" spans="1:17">
      <c r="A42" s="86" t="s">
        <v>911</v>
      </c>
      <c r="B42" s="87" t="s">
        <v>894</v>
      </c>
      <c r="C42" s="83" t="s">
        <v>572</v>
      </c>
      <c r="D42" s="83" t="s">
        <v>896</v>
      </c>
      <c r="E42" s="83" t="s">
        <v>573</v>
      </c>
      <c r="F42" s="83"/>
      <c r="G42" s="83" t="s">
        <v>482</v>
      </c>
      <c r="H42" s="87" t="s">
        <v>482</v>
      </c>
      <c r="I42" s="95" t="s">
        <v>482</v>
      </c>
      <c r="J42" s="88" t="s">
        <v>504</v>
      </c>
      <c r="K42" s="88" t="s">
        <v>584</v>
      </c>
      <c r="L42" s="88" t="s">
        <v>482</v>
      </c>
      <c r="M42" s="88" t="s">
        <v>585</v>
      </c>
      <c r="N42" s="93" t="s">
        <v>485</v>
      </c>
      <c r="O42" s="93"/>
      <c r="P42" s="94" t="s">
        <v>906</v>
      </c>
    </row>
    <row r="43" spans="1:17" ht="30">
      <c r="A43" s="86" t="s">
        <v>586</v>
      </c>
      <c r="B43" s="83" t="s">
        <v>558</v>
      </c>
      <c r="C43" s="83" t="s">
        <v>572</v>
      </c>
      <c r="D43" s="83" t="s">
        <v>897</v>
      </c>
      <c r="E43" s="83" t="s">
        <v>587</v>
      </c>
      <c r="F43" s="83" t="s">
        <v>564</v>
      </c>
      <c r="G43" s="83" t="s">
        <v>482</v>
      </c>
      <c r="H43" s="88" t="s">
        <v>481</v>
      </c>
      <c r="I43" s="95" t="s">
        <v>482</v>
      </c>
      <c r="J43" s="88" t="s">
        <v>504</v>
      </c>
      <c r="K43" s="88" t="s">
        <v>534</v>
      </c>
      <c r="L43" s="88" t="s">
        <v>482</v>
      </c>
      <c r="M43" s="88" t="s">
        <v>588</v>
      </c>
      <c r="N43" s="93"/>
      <c r="O43" s="88" t="s">
        <v>481</v>
      </c>
      <c r="P43" s="94" t="s">
        <v>907</v>
      </c>
    </row>
    <row r="44" spans="1:17" ht="15.75">
      <c r="A44" s="115" t="s">
        <v>589</v>
      </c>
      <c r="B44" s="111"/>
      <c r="C44" s="111"/>
      <c r="D44" s="111"/>
      <c r="E44" s="111"/>
      <c r="F44" s="111"/>
      <c r="G44" s="111"/>
      <c r="H44" s="111"/>
      <c r="I44" s="116"/>
      <c r="J44" s="112"/>
      <c r="K44" s="112"/>
      <c r="L44" s="112"/>
      <c r="M44" s="112"/>
      <c r="N44" s="113"/>
      <c r="O44" s="113"/>
      <c r="P44" s="113"/>
    </row>
    <row r="45" spans="1:17">
      <c r="A45" s="86" t="s">
        <v>400</v>
      </c>
      <c r="D45" s="92" t="s">
        <v>590</v>
      </c>
      <c r="E45" s="83" t="s">
        <v>560</v>
      </c>
      <c r="F45" s="83" t="s">
        <v>564</v>
      </c>
      <c r="G45" s="83" t="s">
        <v>481</v>
      </c>
      <c r="H45" s="87" t="s">
        <v>482</v>
      </c>
      <c r="I45" s="100" t="s">
        <v>481</v>
      </c>
      <c r="K45" s="88" t="s">
        <v>536</v>
      </c>
      <c r="L45" s="93" t="s">
        <v>482</v>
      </c>
      <c r="M45" s="93" t="s">
        <v>591</v>
      </c>
      <c r="N45" s="93" t="s">
        <v>485</v>
      </c>
      <c r="O45" s="88" t="s">
        <v>481</v>
      </c>
      <c r="P45" s="94" t="s">
        <v>860</v>
      </c>
    </row>
    <row r="46" spans="1:17">
      <c r="A46" s="86" t="s">
        <v>762</v>
      </c>
      <c r="D46" s="83" t="s">
        <v>592</v>
      </c>
      <c r="G46" s="83" t="s">
        <v>481</v>
      </c>
      <c r="H46" s="88" t="s">
        <v>481</v>
      </c>
      <c r="I46" s="100"/>
      <c r="K46" s="93" t="s">
        <v>582</v>
      </c>
      <c r="M46" s="88" t="s">
        <v>506</v>
      </c>
      <c r="N46" s="93"/>
      <c r="O46" s="93"/>
      <c r="P46" s="94" t="s">
        <v>593</v>
      </c>
    </row>
    <row r="47" spans="1:17">
      <c r="A47" s="86" t="s">
        <v>594</v>
      </c>
      <c r="C47" s="83" t="s">
        <v>548</v>
      </c>
      <c r="D47" s="83" t="s">
        <v>487</v>
      </c>
      <c r="H47" s="87" t="s">
        <v>482</v>
      </c>
      <c r="K47" s="88" t="s">
        <v>521</v>
      </c>
      <c r="L47" s="88" t="s">
        <v>481</v>
      </c>
      <c r="M47" s="88" t="s">
        <v>506</v>
      </c>
      <c r="N47" s="93" t="s">
        <v>485</v>
      </c>
      <c r="O47" s="93"/>
      <c r="P47" s="94" t="s">
        <v>595</v>
      </c>
    </row>
    <row r="48" spans="1:17">
      <c r="A48" s="115" t="s">
        <v>596</v>
      </c>
      <c r="B48" s="101"/>
      <c r="C48" s="101"/>
      <c r="D48" s="101"/>
      <c r="E48" s="101"/>
      <c r="F48" s="101"/>
      <c r="G48" s="101"/>
      <c r="H48" s="101"/>
      <c r="I48" s="102"/>
      <c r="J48" s="96"/>
      <c r="K48" s="96"/>
      <c r="L48" s="96"/>
      <c r="M48" s="96"/>
      <c r="N48" s="103"/>
      <c r="O48" s="103"/>
      <c r="P48" s="103"/>
    </row>
    <row r="49" spans="1:16">
      <c r="A49" s="86" t="s">
        <v>309</v>
      </c>
      <c r="D49" s="83" t="s">
        <v>597</v>
      </c>
      <c r="G49" s="83" t="s">
        <v>482</v>
      </c>
      <c r="H49" s="87" t="s">
        <v>482</v>
      </c>
      <c r="J49" s="93" t="s">
        <v>504</v>
      </c>
      <c r="K49" s="88" t="s">
        <v>598</v>
      </c>
      <c r="M49" s="88" t="s">
        <v>506</v>
      </c>
      <c r="N49" s="93"/>
      <c r="O49" s="93"/>
      <c r="P49" s="94" t="s">
        <v>599</v>
      </c>
    </row>
    <row r="50" spans="1:16">
      <c r="A50" s="86" t="s">
        <v>761</v>
      </c>
      <c r="D50" s="83" t="s">
        <v>513</v>
      </c>
      <c r="E50" s="83" t="s">
        <v>600</v>
      </c>
      <c r="F50" s="83"/>
      <c r="G50" s="83" t="s">
        <v>482</v>
      </c>
      <c r="J50" s="88" t="s">
        <v>504</v>
      </c>
      <c r="K50" s="93" t="s">
        <v>523</v>
      </c>
      <c r="M50" s="99" t="s">
        <v>506</v>
      </c>
      <c r="O50" s="88" t="s">
        <v>481</v>
      </c>
      <c r="P50" s="89" t="s">
        <v>861</v>
      </c>
    </row>
    <row r="51" spans="1:16">
      <c r="A51" s="86" t="s">
        <v>601</v>
      </c>
      <c r="B51" s="83" t="s">
        <v>578</v>
      </c>
      <c r="D51" s="83" t="s">
        <v>602</v>
      </c>
      <c r="H51" s="87" t="s">
        <v>482</v>
      </c>
      <c r="K51" s="88" t="s">
        <v>523</v>
      </c>
      <c r="M51" s="88" t="s">
        <v>603</v>
      </c>
      <c r="N51" s="93" t="s">
        <v>604</v>
      </c>
      <c r="O51" s="93"/>
      <c r="P51" s="94" t="s">
        <v>605</v>
      </c>
    </row>
    <row r="52" spans="1:16">
      <c r="A52" s="86" t="s">
        <v>606</v>
      </c>
      <c r="B52" s="83" t="s">
        <v>547</v>
      </c>
      <c r="C52" s="104" t="s">
        <v>541</v>
      </c>
      <c r="D52" s="83" t="s">
        <v>529</v>
      </c>
      <c r="F52" s="83" t="s">
        <v>564</v>
      </c>
      <c r="G52" s="83" t="s">
        <v>482</v>
      </c>
      <c r="J52" s="93" t="s">
        <v>504</v>
      </c>
      <c r="M52" s="88" t="s">
        <v>568</v>
      </c>
      <c r="N52" s="88" t="s">
        <v>607</v>
      </c>
      <c r="P52" s="89" t="s">
        <v>767</v>
      </c>
    </row>
    <row r="53" spans="1:16" ht="15.75">
      <c r="A53" s="115" t="s">
        <v>608</v>
      </c>
      <c r="B53" s="111"/>
      <c r="C53" s="111"/>
      <c r="D53" s="111"/>
      <c r="E53" s="111"/>
      <c r="F53" s="111"/>
      <c r="G53" s="111"/>
      <c r="H53" s="111"/>
      <c r="I53" s="116"/>
      <c r="J53" s="112"/>
      <c r="K53" s="112"/>
      <c r="L53" s="112"/>
      <c r="M53" s="96" t="s">
        <v>494</v>
      </c>
      <c r="N53" s="112"/>
      <c r="O53" s="112"/>
      <c r="P53" s="112"/>
    </row>
    <row r="54" spans="1:16">
      <c r="A54" s="86" t="s">
        <v>365</v>
      </c>
      <c r="D54" s="83" t="s">
        <v>529</v>
      </c>
      <c r="H54" s="87" t="s">
        <v>482</v>
      </c>
      <c r="K54" s="88" t="s">
        <v>609</v>
      </c>
      <c r="M54" s="88"/>
      <c r="N54" s="88" t="s">
        <v>485</v>
      </c>
      <c r="P54" s="89" t="s">
        <v>610</v>
      </c>
    </row>
    <row r="55" spans="1:16" ht="15.75">
      <c r="A55" s="115" t="s">
        <v>611</v>
      </c>
      <c r="B55" s="111"/>
      <c r="C55" s="111"/>
      <c r="D55" s="111"/>
      <c r="E55" s="111"/>
      <c r="F55" s="111"/>
      <c r="G55" s="111"/>
      <c r="H55" s="111"/>
      <c r="I55" s="116"/>
      <c r="J55" s="112"/>
      <c r="K55" s="112"/>
      <c r="L55" s="112"/>
      <c r="M55" s="112"/>
      <c r="N55" s="112"/>
      <c r="O55" s="112"/>
      <c r="P55" s="112"/>
    </row>
    <row r="56" spans="1:16">
      <c r="A56" s="86" t="s">
        <v>612</v>
      </c>
      <c r="E56" s="83" t="s">
        <v>613</v>
      </c>
      <c r="F56" s="83"/>
      <c r="H56" s="87" t="s">
        <v>482</v>
      </c>
      <c r="K56" s="88" t="s">
        <v>538</v>
      </c>
      <c r="L56" s="88" t="s">
        <v>482</v>
      </c>
      <c r="M56" s="88" t="s">
        <v>614</v>
      </c>
      <c r="P56" s="89" t="s">
        <v>615</v>
      </c>
    </row>
    <row r="57" spans="1:16" ht="15.75">
      <c r="A57" s="115" t="s">
        <v>616</v>
      </c>
      <c r="B57" s="111"/>
      <c r="C57" s="111"/>
      <c r="D57" s="111"/>
      <c r="E57" s="111"/>
      <c r="F57" s="111"/>
      <c r="G57" s="111"/>
      <c r="H57" s="111"/>
      <c r="I57" s="116"/>
      <c r="J57" s="112"/>
      <c r="K57" s="112"/>
      <c r="L57" s="112"/>
      <c r="M57" s="112"/>
      <c r="N57" s="112"/>
      <c r="O57" s="112"/>
      <c r="P57" s="112"/>
    </row>
    <row r="58" spans="1:16" ht="30">
      <c r="A58" s="86" t="s">
        <v>617</v>
      </c>
      <c r="B58" s="87" t="s">
        <v>578</v>
      </c>
      <c r="H58" s="87" t="s">
        <v>482</v>
      </c>
      <c r="K58" s="93" t="s">
        <v>514</v>
      </c>
      <c r="L58" s="88" t="s">
        <v>481</v>
      </c>
      <c r="M58" s="99" t="s">
        <v>614</v>
      </c>
      <c r="N58" s="88" t="s">
        <v>618</v>
      </c>
      <c r="O58" s="88" t="s">
        <v>481</v>
      </c>
      <c r="P58" s="94" t="s">
        <v>862</v>
      </c>
    </row>
    <row r="59" spans="1:16">
      <c r="A59" s="86" t="s">
        <v>359</v>
      </c>
      <c r="K59" s="93" t="s">
        <v>515</v>
      </c>
      <c r="L59" s="88" t="s">
        <v>481</v>
      </c>
      <c r="M59" s="99" t="s">
        <v>619</v>
      </c>
      <c r="N59" s="88" t="s">
        <v>618</v>
      </c>
      <c r="P59" s="94" t="s">
        <v>620</v>
      </c>
    </row>
    <row r="60" spans="1:16" ht="15.75">
      <c r="A60" s="115" t="s">
        <v>621</v>
      </c>
      <c r="B60" s="111"/>
      <c r="C60" s="111"/>
      <c r="D60" s="111"/>
      <c r="E60" s="111"/>
      <c r="F60" s="111"/>
      <c r="G60" s="111"/>
      <c r="H60" s="111"/>
      <c r="I60" s="116"/>
      <c r="J60" s="112"/>
      <c r="K60" s="112"/>
      <c r="L60" s="112"/>
      <c r="M60" s="112"/>
      <c r="N60" s="112"/>
      <c r="O60" s="112"/>
      <c r="P60" s="112"/>
    </row>
    <row r="61" spans="1:16">
      <c r="A61" s="86" t="s">
        <v>622</v>
      </c>
      <c r="C61" s="83" t="s">
        <v>572</v>
      </c>
      <c r="D61" s="83" t="s">
        <v>623</v>
      </c>
      <c r="E61" s="83" t="s">
        <v>624</v>
      </c>
      <c r="F61" s="92" t="s">
        <v>760</v>
      </c>
      <c r="G61" s="83" t="s">
        <v>482</v>
      </c>
      <c r="I61" s="95" t="s">
        <v>482</v>
      </c>
      <c r="J61" s="88" t="s">
        <v>504</v>
      </c>
      <c r="K61" s="88" t="s">
        <v>625</v>
      </c>
      <c r="L61" s="88" t="s">
        <v>481</v>
      </c>
      <c r="M61" s="88" t="s">
        <v>626</v>
      </c>
      <c r="O61" s="88" t="s">
        <v>482</v>
      </c>
      <c r="P61" s="89" t="s">
        <v>863</v>
      </c>
    </row>
    <row r="64" spans="1:16" ht="45" customHeight="1">
      <c r="A64" s="123" t="s">
        <v>915</v>
      </c>
      <c r="B64" s="123"/>
      <c r="C64" s="123"/>
      <c r="D64" s="123"/>
      <c r="E64" s="123"/>
      <c r="F64" s="123"/>
    </row>
    <row r="65" spans="1:1" ht="93">
      <c r="A65" s="105" t="s">
        <v>909</v>
      </c>
    </row>
  </sheetData>
  <mergeCells count="1">
    <mergeCell ref="A64:F64"/>
  </mergeCells>
  <pageMargins left="0.7" right="0.7" top="0.75" bottom="0.75" header="0.3" footer="0.3"/>
  <ignoredErrors>
    <ignoredError sqref="D44:E61 E41 N39:N41 K39:K41 D13:E30 E31:E37 D31:D35 D10:E12 P29 P33:P35 P11:P12 G43:N61 H39:I39 G14:M30 G31:N35 G10:N12 P14 P62:P65 G7:N8 D7:E8 P16 G13 I13:M13 K9 D9 P44:P60 E42 E39 E40 E43 D38 D42:D43 D39:D40 H42:I42 K42 H37:I37 K36:K38 H36:I36 H41:I41 H40:I40 M38:M41 M42 M36:N37 P38:P42" twoDigitTextYear="1"/>
    <ignoredError sqref="J4:L4" twoDigitTextYear="1" numberStoredAsText="1"/>
    <ignoredError sqref="J2:N3 M4:N4 P2 O1:O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Table S1</vt:lpstr>
      <vt:lpstr>Table 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Chiara Baroni - mariachiara.baroni2@studio.unibo.it</dc:creator>
  <cp:lastModifiedBy>Contro Gianluca</cp:lastModifiedBy>
  <cp:lastPrinted>2024-08-13T10:02:24Z</cp:lastPrinted>
  <dcterms:created xsi:type="dcterms:W3CDTF">2024-07-16T13:19:01Z</dcterms:created>
  <dcterms:modified xsi:type="dcterms:W3CDTF">2025-01-16T15:05:36Z</dcterms:modified>
</cp:coreProperties>
</file>