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abrielerocchetti/Desktop/"/>
    </mc:Choice>
  </mc:AlternateContent>
  <xr:revisionPtr revIDLastSave="0" documentId="13_ncr:1_{BD9F3AB9-CC15-824E-9870-4A6190EEB48B}" xr6:coauthVersionLast="47" xr6:coauthVersionMax="47" xr10:uidLastSave="{00000000-0000-0000-0000-000000000000}"/>
  <bookViews>
    <workbookView xWindow="380" yWindow="760" windowWidth="19440" windowHeight="18560" activeTab="2" xr2:uid="{586DA06D-81EC-B84A-AF48-F268950286C0}"/>
  </bookViews>
  <sheets>
    <sheet name="a) Matrix Effect-Recovery" sheetId="1" r:id="rId1"/>
    <sheet name="b) Raw Annotations UHPLC-HRMS" sheetId="2" r:id="rId2"/>
    <sheet name="c) Heat map milk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B18" i="1"/>
  <c r="C12" i="1"/>
  <c r="B12" i="1"/>
  <c r="C8" i="1"/>
  <c r="B8" i="1"/>
  <c r="C4" i="1"/>
  <c r="B4" i="1"/>
  <c r="B17" i="1" l="1"/>
  <c r="C13" i="1"/>
  <c r="B22" i="1"/>
  <c r="B23" i="1"/>
</calcChain>
</file>

<file path=xl/sharedStrings.xml><?xml version="1.0" encoding="utf-8"?>
<sst xmlns="http://schemas.openxmlformats.org/spreadsheetml/2006/main" count="118" uniqueCount="89">
  <si>
    <t>Sample</t>
  </si>
  <si>
    <t>mean AREA</t>
  </si>
  <si>
    <t>mean (ppb)</t>
  </si>
  <si>
    <t>Compounds</t>
  </si>
  <si>
    <t>Folic acid</t>
  </si>
  <si>
    <t>*values greater than 100% indicate ionization enhancement; values less than 100% indicate ionization suppression</t>
  </si>
  <si>
    <t>Average Mz</t>
  </si>
  <si>
    <t>Metabolite name</t>
  </si>
  <si>
    <t>Adduct type</t>
  </si>
  <si>
    <t>Total score</t>
  </si>
  <si>
    <t>MS1 isotopic spectrum</t>
  </si>
  <si>
    <t>10-Formyl-THF</t>
  </si>
  <si>
    <t>[M+H]+</t>
  </si>
  <si>
    <t>474.22833:231173 475.23168:40822 476.23504:0</t>
  </si>
  <si>
    <t>5,10-Methenyl-THF</t>
  </si>
  <si>
    <t>456.12103:82601 457.12438:16893 458.12774:0</t>
  </si>
  <si>
    <t>5,10-Methylene-THF</t>
  </si>
  <si>
    <t>458.28192:35085 459.28527:0 460.28863:0</t>
  </si>
  <si>
    <t>5-Methyl-THF</t>
  </si>
  <si>
    <t>460.1987:19926 461.20205:562350 462.20541:60114</t>
  </si>
  <si>
    <t>Dihydrofolate</t>
  </si>
  <si>
    <t>444.21213:775197 445.21548:296302 446.21884:137204</t>
  </si>
  <si>
    <t>Tetrahydrofolate</t>
  </si>
  <si>
    <t>446.22601:1731502 447.22936:284191 448.23272:96267</t>
  </si>
  <si>
    <t>474.23584:170107 475.23919:0 476.24255:14397</t>
  </si>
  <si>
    <t>458.27145:67281 459.2748:45278 460.27816:8524</t>
  </si>
  <si>
    <t>460.20483:123220 461.20818:19132 462.21154:20037</t>
  </si>
  <si>
    <t>444.20065:57262 445.204:0 446.20736:43589</t>
  </si>
  <si>
    <t>442.19135:749780 443.1947:1238132 444.19806:336200</t>
  </si>
  <si>
    <t>446.22119:421732 447.22454:86053 448.2279:26818</t>
  </si>
  <si>
    <t>YCB1-T0_rep1</t>
  </si>
  <si>
    <t>YCB1-T0_rep2</t>
  </si>
  <si>
    <t>YCB1-T7_rep1</t>
  </si>
  <si>
    <t>YCB1-T7_rep2</t>
  </si>
  <si>
    <t>YCB1-T14_rep1</t>
  </si>
  <si>
    <t>YCB1-T14_rep2</t>
  </si>
  <si>
    <t>YCB2-T0_rep1</t>
  </si>
  <si>
    <t>YCB2-T0_rep2</t>
  </si>
  <si>
    <t>YCB2-T7_rep1</t>
  </si>
  <si>
    <t>YCB2-T7_rep2</t>
  </si>
  <si>
    <t>YCB2-T14_rep1</t>
  </si>
  <si>
    <t>YCB2-T14_rep2</t>
  </si>
  <si>
    <t>YCB3-T0_rep1</t>
  </si>
  <si>
    <t>YCB3-T0_rep2</t>
  </si>
  <si>
    <t>YCB3-T7_rep1</t>
  </si>
  <si>
    <t>YCB3-T7_rep2</t>
  </si>
  <si>
    <t>YCB3-T14_rep1</t>
  </si>
  <si>
    <t>YCB3-T14_rep2</t>
  </si>
  <si>
    <t>YCOM-T0_rep1</t>
  </si>
  <si>
    <t>YCOM-T0_rep2</t>
  </si>
  <si>
    <t>YCOM-T7_rep1</t>
  </si>
  <si>
    <t>YCOM-T7_rep2</t>
  </si>
  <si>
    <t>YCOM-T14_rep1</t>
  </si>
  <si>
    <t>YCOM-T14_rep2</t>
  </si>
  <si>
    <t>ST07-rep1</t>
  </si>
  <si>
    <t>ST07-rep2</t>
  </si>
  <si>
    <t>ST679-rep1</t>
  </si>
  <si>
    <t>ST679-rep2</t>
  </si>
  <si>
    <t>UC8085-rep1</t>
  </si>
  <si>
    <t>UC8085-rep2</t>
  </si>
  <si>
    <t>UC-8089-rep1</t>
  </si>
  <si>
    <t>UC-8089-rep2</t>
  </si>
  <si>
    <t>ST292-rep1</t>
  </si>
  <si>
    <t>ST292-rep2</t>
  </si>
  <si>
    <t>ST366-rep1</t>
  </si>
  <si>
    <t>ST366-rep2</t>
  </si>
  <si>
    <t>ST407-rep1</t>
  </si>
  <si>
    <t>ST407-rep2</t>
  </si>
  <si>
    <t>ST503-rep1</t>
  </si>
  <si>
    <t>ST503-rep2</t>
  </si>
  <si>
    <t>ST581-rep1</t>
  </si>
  <si>
    <t>ST581-rep2</t>
  </si>
  <si>
    <t>ST609-rep1</t>
  </si>
  <si>
    <t>ST609-rep2</t>
  </si>
  <si>
    <t>ST658-rep1</t>
  </si>
  <si>
    <t>ST658-rep2</t>
  </si>
  <si>
    <t>Folate</t>
  </si>
  <si>
    <t>Folic acid (Area)</t>
  </si>
  <si>
    <t>5-MTHF (Area)</t>
  </si>
  <si>
    <t>Folate MIX (250ppb)_rep1</t>
  </si>
  <si>
    <t>Folate MIX (250ppb)_rep2</t>
  </si>
  <si>
    <t>Milk-Post spiked 250ppb_rep1</t>
  </si>
  <si>
    <t>Milk-Post spiked 250ppb_rep2</t>
  </si>
  <si>
    <t>Milk-Pre spiked 250ppb_rep1</t>
  </si>
  <si>
    <t>Milk-Pre spiked 250ppb_rep2</t>
  </si>
  <si>
    <t>Calibration plot 5-Methyl-THF (25-500 ppb)</t>
  </si>
  <si>
    <t>442.21219:35426 443.21554:471516 444.2189:69948</t>
  </si>
  <si>
    <t>Recovery in Milk</t>
  </si>
  <si>
    <t>Milk (matrix effect)*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</si>
</sst>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scheme val="minor"/>
    </font>
    <font>
      <u/>
      <sz val="12"/>
      <color theme="1"/>
      <name val="Aptos Narrow"/>
      <family val="2"/>
      <scheme val="minor"/>
    </font>
    <font>
      <i/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1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3" fillId="0" borderId="0" xfId="0" applyFont="1"/>
    <xf numFmtId="0" fontId="4" fillId="0" borderId="0" xfId="0" applyFont="1"/>
    <xf numFmtId="11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25</xdr:row>
      <xdr:rowOff>177800</xdr:rowOff>
    </xdr:from>
    <xdr:to>
      <xdr:col>9</xdr:col>
      <xdr:colOff>498160</xdr:colOff>
      <xdr:row>50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29C18C7-A0C7-1C40-8F3A-D4DFD99D4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57800"/>
          <a:ext cx="10569260" cy="4902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127001</xdr:rowOff>
    </xdr:from>
    <xdr:to>
      <xdr:col>4</xdr:col>
      <xdr:colOff>1516925</xdr:colOff>
      <xdr:row>33</xdr:row>
      <xdr:rowOff>177801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96204063-EDB1-6C6B-24E6-66EF41ABD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771901"/>
          <a:ext cx="5225325" cy="2895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101600</xdr:rowOff>
    </xdr:from>
    <xdr:to>
      <xdr:col>12</xdr:col>
      <xdr:colOff>685800</xdr:colOff>
      <xdr:row>30</xdr:row>
      <xdr:rowOff>38100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B761769-5C18-5E52-DC12-406A11C85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1600"/>
          <a:ext cx="10591800" cy="603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4F4C0-E24F-5A47-AA85-6F4719E43A7B}">
  <dimension ref="A1:C25"/>
  <sheetViews>
    <sheetView zoomScale="111" workbookViewId="0">
      <selection activeCell="B14" sqref="B14"/>
    </sheetView>
  </sheetViews>
  <sheetFormatPr baseColWidth="10" defaultColWidth="8.83203125" defaultRowHeight="16" x14ac:dyDescent="0.2"/>
  <cols>
    <col min="1" max="1" width="37.1640625" customWidth="1"/>
    <col min="2" max="2" width="21.6640625" bestFit="1" customWidth="1"/>
    <col min="3" max="3" width="20.33203125" bestFit="1" customWidth="1"/>
  </cols>
  <sheetData>
    <row r="1" spans="1:3" x14ac:dyDescent="0.2">
      <c r="A1" s="1" t="s">
        <v>0</v>
      </c>
      <c r="B1" s="2" t="s">
        <v>77</v>
      </c>
      <c r="C1" s="2" t="s">
        <v>78</v>
      </c>
    </row>
    <row r="2" spans="1:3" x14ac:dyDescent="0.2">
      <c r="A2" s="8" t="s">
        <v>79</v>
      </c>
      <c r="B2" s="10">
        <v>38000000</v>
      </c>
      <c r="C2" s="10">
        <v>10000000</v>
      </c>
    </row>
    <row r="3" spans="1:3" x14ac:dyDescent="0.2">
      <c r="A3" s="8" t="s">
        <v>80</v>
      </c>
      <c r="B3" s="10">
        <v>37000000</v>
      </c>
      <c r="C3" s="10">
        <v>10000000</v>
      </c>
    </row>
    <row r="4" spans="1:3" x14ac:dyDescent="0.2">
      <c r="A4" s="12" t="s">
        <v>1</v>
      </c>
      <c r="B4" s="10">
        <f>AVERAGE(B2:B3)</f>
        <v>37500000</v>
      </c>
      <c r="C4" s="10">
        <f>AVERAGE(C2:C3)</f>
        <v>10000000</v>
      </c>
    </row>
    <row r="5" spans="1:3" x14ac:dyDescent="0.2">
      <c r="A5" s="8"/>
      <c r="B5" s="13"/>
      <c r="C5" s="13"/>
    </row>
    <row r="6" spans="1:3" x14ac:dyDescent="0.2">
      <c r="A6" s="8" t="s">
        <v>81</v>
      </c>
      <c r="B6" s="10">
        <v>33000000</v>
      </c>
      <c r="C6" s="10">
        <v>10000000</v>
      </c>
    </row>
    <row r="7" spans="1:3" x14ac:dyDescent="0.2">
      <c r="A7" s="8" t="s">
        <v>82</v>
      </c>
      <c r="B7" s="10">
        <v>35000000</v>
      </c>
      <c r="C7" s="10">
        <v>10500000</v>
      </c>
    </row>
    <row r="8" spans="1:3" x14ac:dyDescent="0.2">
      <c r="A8" s="12" t="s">
        <v>1</v>
      </c>
      <c r="B8" s="10">
        <f>AVERAGE(B6:B7)</f>
        <v>34000000</v>
      </c>
      <c r="C8" s="10">
        <f>AVERAGE(C6:C7)</f>
        <v>10250000</v>
      </c>
    </row>
    <row r="9" spans="1:3" x14ac:dyDescent="0.2">
      <c r="A9" s="12"/>
      <c r="B9" s="11"/>
      <c r="C9" s="11"/>
    </row>
    <row r="10" spans="1:3" x14ac:dyDescent="0.2">
      <c r="A10" s="8" t="s">
        <v>83</v>
      </c>
      <c r="B10" s="10">
        <v>10000000</v>
      </c>
      <c r="C10" s="10">
        <v>3600000</v>
      </c>
    </row>
    <row r="11" spans="1:3" x14ac:dyDescent="0.2">
      <c r="A11" s="8" t="s">
        <v>84</v>
      </c>
      <c r="B11" s="10">
        <v>11000000</v>
      </c>
      <c r="C11" s="10">
        <v>3500000</v>
      </c>
    </row>
    <row r="12" spans="1:3" x14ac:dyDescent="0.2">
      <c r="A12" s="12" t="s">
        <v>1</v>
      </c>
      <c r="B12" s="10">
        <f>AVERAGE(B10:B11)</f>
        <v>10500000</v>
      </c>
      <c r="C12" s="10">
        <f>AVERAGE(C10:C11)</f>
        <v>3550000</v>
      </c>
    </row>
    <row r="13" spans="1:3" x14ac:dyDescent="0.2">
      <c r="A13" s="12" t="s">
        <v>2</v>
      </c>
      <c r="B13" s="14">
        <f>((B12*250)/B4)*3</f>
        <v>210</v>
      </c>
      <c r="C13" s="14">
        <f>((C12*250)/C4)*3</f>
        <v>266.25</v>
      </c>
    </row>
    <row r="16" spans="1:3" x14ac:dyDescent="0.2">
      <c r="A16" s="1" t="s">
        <v>3</v>
      </c>
      <c r="B16" s="2" t="s">
        <v>87</v>
      </c>
    </row>
    <row r="17" spans="1:3" x14ac:dyDescent="0.2">
      <c r="A17" t="s">
        <v>4</v>
      </c>
      <c r="B17" s="4">
        <f>B13/250</f>
        <v>0.84</v>
      </c>
    </row>
    <row r="18" spans="1:3" x14ac:dyDescent="0.2">
      <c r="A18" t="s">
        <v>18</v>
      </c>
      <c r="B18" s="4">
        <f>266/250</f>
        <v>1.0640000000000001</v>
      </c>
    </row>
    <row r="19" spans="1:3" x14ac:dyDescent="0.2">
      <c r="B19" s="3"/>
    </row>
    <row r="20" spans="1:3" x14ac:dyDescent="0.2">
      <c r="B20" s="3"/>
    </row>
    <row r="21" spans="1:3" x14ac:dyDescent="0.2">
      <c r="A21" s="1" t="s">
        <v>3</v>
      </c>
      <c r="B21" s="2" t="s">
        <v>88</v>
      </c>
    </row>
    <row r="22" spans="1:3" x14ac:dyDescent="0.2">
      <c r="A22" t="s">
        <v>4</v>
      </c>
      <c r="B22" s="4">
        <f>(B8/B4)</f>
        <v>0.90666666666666662</v>
      </c>
    </row>
    <row r="23" spans="1:3" x14ac:dyDescent="0.2">
      <c r="A23" t="s">
        <v>18</v>
      </c>
      <c r="B23" s="4">
        <f>(C8/C4)</f>
        <v>1.0249999999999999</v>
      </c>
    </row>
    <row r="24" spans="1:3" x14ac:dyDescent="0.2">
      <c r="B24" s="3"/>
      <c r="C24" s="3"/>
    </row>
    <row r="25" spans="1:3" x14ac:dyDescent="0.2">
      <c r="A25" t="s">
        <v>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7F65D-7CEA-2742-B5A8-CC2C088F165A}">
  <dimension ref="A1:AC35"/>
  <sheetViews>
    <sheetView workbookViewId="0">
      <selection activeCell="R38" sqref="R38"/>
    </sheetView>
  </sheetViews>
  <sheetFormatPr baseColWidth="10" defaultRowHeight="16" x14ac:dyDescent="0.2"/>
  <cols>
    <col min="1" max="1" width="17.83203125" bestFit="1" customWidth="1"/>
    <col min="2" max="2" width="10.1640625" bestFit="1" customWidth="1"/>
    <col min="3" max="3" width="10.6640625" bestFit="1" customWidth="1"/>
    <col min="4" max="4" width="10" bestFit="1" customWidth="1"/>
    <col min="5" max="5" width="20.33203125" customWidth="1"/>
    <col min="6" max="7" width="12.6640625" bestFit="1" customWidth="1"/>
    <col min="8" max="13" width="13.6640625" bestFit="1" customWidth="1"/>
    <col min="14" max="27" width="12.6640625" bestFit="1" customWidth="1"/>
    <col min="28" max="29" width="13.1640625" bestFit="1" customWidth="1"/>
  </cols>
  <sheetData>
    <row r="1" spans="1:29" x14ac:dyDescent="0.2">
      <c r="A1" t="s">
        <v>7</v>
      </c>
      <c r="B1" t="s">
        <v>6</v>
      </c>
      <c r="C1" t="s">
        <v>8</v>
      </c>
      <c r="D1" t="s">
        <v>9</v>
      </c>
      <c r="E1" t="s">
        <v>10</v>
      </c>
      <c r="F1" t="s">
        <v>54</v>
      </c>
      <c r="G1" t="s">
        <v>55</v>
      </c>
      <c r="H1" t="s">
        <v>56</v>
      </c>
      <c r="I1" t="s">
        <v>57</v>
      </c>
      <c r="J1" t="s">
        <v>58</v>
      </c>
      <c r="K1" t="s">
        <v>59</v>
      </c>
      <c r="L1" t="s">
        <v>60</v>
      </c>
      <c r="M1" t="s">
        <v>61</v>
      </c>
      <c r="N1" t="s">
        <v>62</v>
      </c>
      <c r="O1" t="s">
        <v>63</v>
      </c>
      <c r="P1" t="s">
        <v>64</v>
      </c>
      <c r="Q1" t="s">
        <v>65</v>
      </c>
      <c r="R1" t="s">
        <v>66</v>
      </c>
      <c r="S1" t="s">
        <v>67</v>
      </c>
      <c r="T1" t="s">
        <v>68</v>
      </c>
      <c r="U1" t="s">
        <v>69</v>
      </c>
      <c r="V1" t="s">
        <v>70</v>
      </c>
      <c r="W1" t="s">
        <v>71</v>
      </c>
      <c r="X1" t="s">
        <v>72</v>
      </c>
      <c r="Y1" t="s">
        <v>73</v>
      </c>
      <c r="Z1" t="s">
        <v>74</v>
      </c>
      <c r="AA1" t="s">
        <v>75</v>
      </c>
    </row>
    <row r="2" spans="1:29" x14ac:dyDescent="0.2">
      <c r="A2" t="s">
        <v>11</v>
      </c>
      <c r="B2" s="7">
        <v>474.23</v>
      </c>
      <c r="C2" t="s">
        <v>12</v>
      </c>
      <c r="D2">
        <v>100</v>
      </c>
      <c r="E2" t="s">
        <v>13</v>
      </c>
      <c r="F2" s="5">
        <v>595995</v>
      </c>
      <c r="G2" s="5">
        <v>622055</v>
      </c>
      <c r="H2" s="5">
        <v>541051</v>
      </c>
      <c r="I2" s="5">
        <v>507661</v>
      </c>
      <c r="J2" s="5">
        <v>128137</v>
      </c>
      <c r="K2" s="5">
        <v>101015</v>
      </c>
      <c r="L2" s="5">
        <v>146882</v>
      </c>
      <c r="M2" s="5">
        <v>149425</v>
      </c>
      <c r="N2" s="5">
        <v>703982</v>
      </c>
      <c r="O2" s="5">
        <v>686365</v>
      </c>
      <c r="P2" s="5">
        <v>93762</v>
      </c>
      <c r="Q2" s="5">
        <v>81115</v>
      </c>
      <c r="R2" s="5">
        <v>98669</v>
      </c>
      <c r="S2" s="5">
        <v>95467</v>
      </c>
      <c r="T2" s="5">
        <v>46190</v>
      </c>
      <c r="U2" s="5">
        <v>112753</v>
      </c>
      <c r="V2" s="5">
        <v>98069</v>
      </c>
      <c r="W2" s="5">
        <v>165164</v>
      </c>
      <c r="X2" s="5">
        <v>397340</v>
      </c>
      <c r="Y2" s="5">
        <v>382584</v>
      </c>
      <c r="Z2" s="5">
        <v>457193</v>
      </c>
      <c r="AA2" s="5">
        <v>432840</v>
      </c>
    </row>
    <row r="3" spans="1:29" x14ac:dyDescent="0.2">
      <c r="A3" t="s">
        <v>14</v>
      </c>
      <c r="B3" s="7">
        <v>456.12</v>
      </c>
      <c r="C3" t="s">
        <v>12</v>
      </c>
      <c r="D3">
        <v>95.8</v>
      </c>
      <c r="E3" t="s">
        <v>15</v>
      </c>
      <c r="F3" s="5">
        <v>874827</v>
      </c>
      <c r="G3" s="5">
        <v>814988</v>
      </c>
      <c r="H3" s="5">
        <v>92328</v>
      </c>
      <c r="I3" s="5">
        <v>183333</v>
      </c>
      <c r="J3" s="5">
        <v>109966</v>
      </c>
      <c r="K3" s="5">
        <v>83197</v>
      </c>
      <c r="L3" s="5">
        <v>98733</v>
      </c>
      <c r="M3" s="5">
        <v>73445</v>
      </c>
      <c r="N3" s="5">
        <v>252396</v>
      </c>
      <c r="O3" s="5">
        <v>568956</v>
      </c>
      <c r="P3" s="5">
        <v>815845</v>
      </c>
      <c r="Q3" s="5">
        <v>838687</v>
      </c>
      <c r="R3" s="5">
        <v>256797</v>
      </c>
      <c r="S3" s="5">
        <v>444326</v>
      </c>
      <c r="T3" s="5">
        <v>1084917</v>
      </c>
      <c r="U3" s="5">
        <v>936289</v>
      </c>
      <c r="V3" s="5">
        <v>392902</v>
      </c>
      <c r="W3" s="5">
        <v>134755</v>
      </c>
      <c r="X3" s="5">
        <v>111873</v>
      </c>
      <c r="Y3" s="5">
        <v>162593</v>
      </c>
      <c r="Z3" s="5">
        <v>795283</v>
      </c>
      <c r="AA3" s="5">
        <v>928886</v>
      </c>
    </row>
    <row r="4" spans="1:29" x14ac:dyDescent="0.2">
      <c r="A4" t="s">
        <v>16</v>
      </c>
      <c r="B4" s="7">
        <v>458.28</v>
      </c>
      <c r="C4" t="s">
        <v>12</v>
      </c>
      <c r="D4">
        <v>99.7</v>
      </c>
      <c r="E4" t="s">
        <v>17</v>
      </c>
      <c r="F4" s="5">
        <v>0</v>
      </c>
      <c r="G4" s="5">
        <v>0</v>
      </c>
      <c r="H4" s="5">
        <v>13777</v>
      </c>
      <c r="I4" s="5">
        <v>13161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</row>
    <row r="5" spans="1:29" x14ac:dyDescent="0.2">
      <c r="A5" t="s">
        <v>18</v>
      </c>
      <c r="B5" s="7">
        <v>460.21</v>
      </c>
      <c r="C5" t="s">
        <v>12</v>
      </c>
      <c r="D5">
        <v>100</v>
      </c>
      <c r="E5" t="s">
        <v>19</v>
      </c>
      <c r="F5" s="5">
        <v>99071</v>
      </c>
      <c r="G5" s="5">
        <v>162940</v>
      </c>
      <c r="H5" s="5">
        <v>60313</v>
      </c>
      <c r="I5" s="5">
        <v>124097</v>
      </c>
      <c r="J5" s="5">
        <v>55462</v>
      </c>
      <c r="K5" s="5">
        <v>116621</v>
      </c>
      <c r="L5" s="5">
        <v>74509</v>
      </c>
      <c r="M5" s="5">
        <v>121080</v>
      </c>
      <c r="N5" s="5">
        <v>68713</v>
      </c>
      <c r="O5" s="5">
        <v>64519</v>
      </c>
      <c r="P5" s="5">
        <v>76122</v>
      </c>
      <c r="Q5" s="5">
        <v>166922</v>
      </c>
      <c r="R5" s="5">
        <v>99496</v>
      </c>
      <c r="S5" s="5">
        <v>100157</v>
      </c>
      <c r="T5" s="5">
        <v>62364</v>
      </c>
      <c r="U5" s="5">
        <v>69979</v>
      </c>
      <c r="V5" s="5">
        <v>25013</v>
      </c>
      <c r="W5" s="5">
        <v>45144</v>
      </c>
      <c r="X5" s="5">
        <v>10579</v>
      </c>
      <c r="Y5" s="5">
        <v>18039</v>
      </c>
      <c r="Z5" s="5">
        <v>57929</v>
      </c>
      <c r="AA5" s="5">
        <v>61888</v>
      </c>
    </row>
    <row r="6" spans="1:29" x14ac:dyDescent="0.2">
      <c r="A6" t="s">
        <v>20</v>
      </c>
      <c r="B6" s="7">
        <v>444.21</v>
      </c>
      <c r="C6" t="s">
        <v>12</v>
      </c>
      <c r="D6">
        <v>98.5</v>
      </c>
      <c r="E6" t="s">
        <v>21</v>
      </c>
      <c r="F6" s="5">
        <v>335549</v>
      </c>
      <c r="G6" s="5">
        <v>361948</v>
      </c>
      <c r="H6" s="5">
        <v>14792</v>
      </c>
      <c r="I6" s="5">
        <v>20106</v>
      </c>
      <c r="J6" s="5">
        <v>3767683</v>
      </c>
      <c r="K6" s="5">
        <v>3072332</v>
      </c>
      <c r="L6" s="5">
        <v>594656</v>
      </c>
      <c r="M6" s="5">
        <v>550596</v>
      </c>
      <c r="N6" s="5">
        <v>75428</v>
      </c>
      <c r="O6" s="5">
        <v>158619</v>
      </c>
      <c r="P6" s="5">
        <v>192296</v>
      </c>
      <c r="Q6" s="5">
        <v>70920</v>
      </c>
      <c r="R6" s="5">
        <v>93236</v>
      </c>
      <c r="S6" s="5">
        <v>74394</v>
      </c>
      <c r="T6" s="5">
        <v>31905</v>
      </c>
      <c r="U6" s="5">
        <v>61035</v>
      </c>
      <c r="V6" s="5">
        <v>65229</v>
      </c>
      <c r="W6" s="5">
        <v>66001</v>
      </c>
      <c r="X6" s="5">
        <v>101457</v>
      </c>
      <c r="Y6" s="5">
        <v>90435</v>
      </c>
      <c r="Z6" s="5">
        <v>89952</v>
      </c>
      <c r="AA6" s="5">
        <v>87221</v>
      </c>
    </row>
    <row r="7" spans="1:29" x14ac:dyDescent="0.2">
      <c r="A7" t="s">
        <v>76</v>
      </c>
      <c r="B7" s="7">
        <v>442.21</v>
      </c>
      <c r="C7" t="s">
        <v>12</v>
      </c>
      <c r="D7">
        <v>98.5</v>
      </c>
      <c r="E7" t="s">
        <v>86</v>
      </c>
      <c r="F7" s="5">
        <v>94265</v>
      </c>
      <c r="G7" s="5">
        <v>98289</v>
      </c>
      <c r="H7" s="5">
        <v>140370</v>
      </c>
      <c r="I7" s="5">
        <v>142138</v>
      </c>
      <c r="J7" s="5">
        <v>50424</v>
      </c>
      <c r="K7" s="5">
        <v>54478</v>
      </c>
      <c r="L7" s="5">
        <v>567064</v>
      </c>
      <c r="M7" s="5">
        <v>529934</v>
      </c>
      <c r="N7" s="5">
        <v>149144</v>
      </c>
      <c r="O7" s="5">
        <v>139381</v>
      </c>
      <c r="P7" s="5">
        <v>118792</v>
      </c>
      <c r="Q7" s="5">
        <v>99459</v>
      </c>
      <c r="R7" s="5">
        <v>94376</v>
      </c>
      <c r="S7" s="5">
        <v>102982</v>
      </c>
      <c r="T7" s="5">
        <v>92187</v>
      </c>
      <c r="U7" s="5">
        <v>149963</v>
      </c>
      <c r="V7" s="5">
        <v>85844</v>
      </c>
      <c r="W7" s="5">
        <v>85558</v>
      </c>
      <c r="X7" s="5">
        <v>38195</v>
      </c>
      <c r="Y7" s="5">
        <v>26413</v>
      </c>
      <c r="Z7" s="5">
        <v>1380278</v>
      </c>
      <c r="AA7" s="5">
        <v>1356319</v>
      </c>
    </row>
    <row r="8" spans="1:29" x14ac:dyDescent="0.2">
      <c r="A8" t="s">
        <v>22</v>
      </c>
      <c r="B8" s="7">
        <v>446.23</v>
      </c>
      <c r="C8" t="s">
        <v>12</v>
      </c>
      <c r="D8">
        <v>99.8</v>
      </c>
      <c r="E8" t="s">
        <v>23</v>
      </c>
      <c r="F8" s="5">
        <v>27380</v>
      </c>
      <c r="G8" s="5">
        <v>27120</v>
      </c>
      <c r="H8" s="5">
        <v>12653</v>
      </c>
      <c r="I8" s="5">
        <v>15088</v>
      </c>
      <c r="J8" s="5">
        <v>32521</v>
      </c>
      <c r="K8" s="5">
        <v>27148</v>
      </c>
      <c r="L8" s="5">
        <v>204.104663085938</v>
      </c>
      <c r="M8" s="5">
        <v>204.104663085938</v>
      </c>
      <c r="N8" s="5">
        <v>3003</v>
      </c>
      <c r="O8" s="5">
        <v>3050</v>
      </c>
      <c r="P8" s="5">
        <v>13170</v>
      </c>
      <c r="Q8" s="5">
        <v>7536</v>
      </c>
      <c r="R8" s="5">
        <v>2041</v>
      </c>
      <c r="S8" s="5">
        <v>2041</v>
      </c>
      <c r="T8" s="5">
        <v>11403</v>
      </c>
      <c r="U8" s="5">
        <v>13043</v>
      </c>
      <c r="V8" s="5">
        <v>10321</v>
      </c>
      <c r="W8" s="5">
        <v>7603</v>
      </c>
      <c r="X8" s="5">
        <v>2124</v>
      </c>
      <c r="Y8" s="5">
        <v>3684</v>
      </c>
      <c r="Z8" s="5">
        <v>659360</v>
      </c>
      <c r="AA8" s="5">
        <v>674683</v>
      </c>
    </row>
    <row r="9" spans="1:29" x14ac:dyDescent="0.2"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9" x14ac:dyDescent="0.2"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9" s="8" customFormat="1" ht="15" x14ac:dyDescent="0.2">
      <c r="A11" s="8" t="s">
        <v>7</v>
      </c>
      <c r="B11" s="8" t="s">
        <v>6</v>
      </c>
      <c r="C11" s="8" t="s">
        <v>8</v>
      </c>
      <c r="D11" s="8" t="s">
        <v>9</v>
      </c>
      <c r="E11" s="8" t="s">
        <v>10</v>
      </c>
      <c r="F11" s="8" t="s">
        <v>30</v>
      </c>
      <c r="G11" s="8" t="s">
        <v>31</v>
      </c>
      <c r="H11" s="8" t="s">
        <v>32</v>
      </c>
      <c r="I11" s="8" t="s">
        <v>33</v>
      </c>
      <c r="J11" s="8" t="s">
        <v>34</v>
      </c>
      <c r="K11" s="8" t="s">
        <v>35</v>
      </c>
      <c r="L11" s="8" t="s">
        <v>36</v>
      </c>
      <c r="M11" s="8" t="s">
        <v>37</v>
      </c>
      <c r="N11" s="8" t="s">
        <v>38</v>
      </c>
      <c r="O11" s="8" t="s">
        <v>39</v>
      </c>
      <c r="P11" s="8" t="s">
        <v>40</v>
      </c>
      <c r="Q11" s="8" t="s">
        <v>41</v>
      </c>
      <c r="R11" s="8" t="s">
        <v>42</v>
      </c>
      <c r="S11" s="8" t="s">
        <v>43</v>
      </c>
      <c r="T11" s="8" t="s">
        <v>44</v>
      </c>
      <c r="U11" s="8" t="s">
        <v>45</v>
      </c>
      <c r="V11" s="8" t="s">
        <v>46</v>
      </c>
      <c r="W11" s="8" t="s">
        <v>47</v>
      </c>
      <c r="X11" s="8" t="s">
        <v>48</v>
      </c>
      <c r="Y11" s="8" t="s">
        <v>49</v>
      </c>
      <c r="Z11" s="8" t="s">
        <v>50</v>
      </c>
      <c r="AA11" s="8" t="s">
        <v>51</v>
      </c>
      <c r="AB11" s="8" t="s">
        <v>52</v>
      </c>
      <c r="AC11" s="8" t="s">
        <v>53</v>
      </c>
    </row>
    <row r="12" spans="1:29" x14ac:dyDescent="0.2">
      <c r="A12" t="s">
        <v>11</v>
      </c>
      <c r="B12" s="7">
        <v>474.23</v>
      </c>
      <c r="C12" s="6" t="s">
        <v>12</v>
      </c>
      <c r="D12" s="6">
        <v>99.7</v>
      </c>
      <c r="E12" s="5" t="s">
        <v>24</v>
      </c>
      <c r="F12" s="5">
        <v>22883</v>
      </c>
      <c r="G12" s="5">
        <v>32303</v>
      </c>
      <c r="H12" s="5">
        <v>546246</v>
      </c>
      <c r="I12" s="5">
        <v>924856</v>
      </c>
      <c r="J12" s="5">
        <v>355266</v>
      </c>
      <c r="K12" s="5">
        <v>1192718</v>
      </c>
      <c r="L12" s="5">
        <v>17577</v>
      </c>
      <c r="M12" s="5">
        <v>39523</v>
      </c>
      <c r="N12" s="5">
        <v>815817</v>
      </c>
      <c r="O12" s="5">
        <v>752472</v>
      </c>
      <c r="P12" s="5">
        <v>978745</v>
      </c>
      <c r="Q12" s="5">
        <v>713462</v>
      </c>
      <c r="R12" s="5">
        <v>69035</v>
      </c>
      <c r="S12" s="5">
        <v>62558</v>
      </c>
      <c r="T12" s="5">
        <v>578644</v>
      </c>
      <c r="U12" s="5">
        <v>684245</v>
      </c>
      <c r="V12" s="5">
        <v>335479</v>
      </c>
      <c r="W12" s="5">
        <v>945532</v>
      </c>
      <c r="X12" s="5">
        <v>20891</v>
      </c>
      <c r="Y12" s="5">
        <v>6653</v>
      </c>
      <c r="Z12" s="5">
        <v>10296</v>
      </c>
      <c r="AA12" s="5">
        <v>4344</v>
      </c>
      <c r="AB12" s="5">
        <v>66778</v>
      </c>
      <c r="AC12" s="5">
        <v>49197</v>
      </c>
    </row>
    <row r="13" spans="1:29" x14ac:dyDescent="0.2">
      <c r="A13" t="s">
        <v>16</v>
      </c>
      <c r="B13" s="7">
        <v>458.27</v>
      </c>
      <c r="C13" s="6" t="s">
        <v>12</v>
      </c>
      <c r="D13" s="6">
        <v>99.3</v>
      </c>
      <c r="E13" s="5" t="s">
        <v>25</v>
      </c>
      <c r="F13" s="5">
        <v>269802</v>
      </c>
      <c r="G13" s="5">
        <v>302628</v>
      </c>
      <c r="H13" s="5">
        <v>194272</v>
      </c>
      <c r="I13" s="5">
        <v>330367</v>
      </c>
      <c r="J13" s="5">
        <v>704981</v>
      </c>
      <c r="K13" s="5">
        <v>276374</v>
      </c>
      <c r="L13" s="5">
        <v>261460</v>
      </c>
      <c r="M13" s="5">
        <v>248333</v>
      </c>
      <c r="N13" s="5">
        <v>474348</v>
      </c>
      <c r="O13" s="5">
        <v>549228</v>
      </c>
      <c r="P13" s="5">
        <v>359369</v>
      </c>
      <c r="Q13" s="5">
        <v>405056</v>
      </c>
      <c r="R13" s="5">
        <v>351449</v>
      </c>
      <c r="S13" s="5">
        <v>267933</v>
      </c>
      <c r="T13" s="5">
        <v>268672</v>
      </c>
      <c r="U13" s="5">
        <v>461008</v>
      </c>
      <c r="V13" s="5">
        <v>178028</v>
      </c>
      <c r="W13" s="5">
        <v>192375</v>
      </c>
      <c r="X13" s="5">
        <v>11644</v>
      </c>
      <c r="Y13" s="5">
        <v>17762</v>
      </c>
      <c r="Z13" s="5">
        <v>5795</v>
      </c>
      <c r="AA13" s="5">
        <v>16687</v>
      </c>
      <c r="AB13" s="5">
        <v>6471</v>
      </c>
      <c r="AC13" s="5">
        <v>8378</v>
      </c>
    </row>
    <row r="14" spans="1:29" x14ac:dyDescent="0.2">
      <c r="A14" t="s">
        <v>18</v>
      </c>
      <c r="B14" s="7">
        <v>460.2</v>
      </c>
      <c r="C14" s="6" t="s">
        <v>12</v>
      </c>
      <c r="D14" s="6">
        <v>99.8</v>
      </c>
      <c r="E14" s="5" t="s">
        <v>26</v>
      </c>
      <c r="F14" s="5">
        <v>0</v>
      </c>
      <c r="G14" s="5">
        <v>0</v>
      </c>
      <c r="H14" s="5">
        <v>23690</v>
      </c>
      <c r="I14" s="5">
        <v>5842</v>
      </c>
      <c r="J14" s="5">
        <v>9004</v>
      </c>
      <c r="K14" s="5">
        <v>78325</v>
      </c>
      <c r="L14" s="5">
        <v>2512</v>
      </c>
      <c r="M14" s="5">
        <v>2512</v>
      </c>
      <c r="N14" s="5">
        <v>5722</v>
      </c>
      <c r="O14" s="5">
        <v>11478</v>
      </c>
      <c r="P14" s="5">
        <v>11429</v>
      </c>
      <c r="Q14" s="5">
        <v>74029</v>
      </c>
      <c r="R14" s="5">
        <v>0</v>
      </c>
      <c r="S14" s="5">
        <v>0</v>
      </c>
      <c r="T14" s="5">
        <v>10062</v>
      </c>
      <c r="U14" s="5">
        <v>15697</v>
      </c>
      <c r="V14" s="5">
        <v>38581</v>
      </c>
      <c r="W14" s="5">
        <v>52369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</row>
    <row r="15" spans="1:29" x14ac:dyDescent="0.2">
      <c r="A15" t="s">
        <v>20</v>
      </c>
      <c r="B15" s="7">
        <v>444.2</v>
      </c>
      <c r="C15" s="6" t="s">
        <v>12</v>
      </c>
      <c r="D15" s="6">
        <v>99.7</v>
      </c>
      <c r="E15" s="5" t="s">
        <v>27</v>
      </c>
      <c r="F15" s="5">
        <v>58886</v>
      </c>
      <c r="G15" s="5">
        <v>48885</v>
      </c>
      <c r="H15" s="5">
        <v>59024</v>
      </c>
      <c r="I15" s="5">
        <v>78078</v>
      </c>
      <c r="J15" s="5">
        <v>45689</v>
      </c>
      <c r="K15" s="5">
        <v>26675</v>
      </c>
      <c r="L15" s="5">
        <v>29226</v>
      </c>
      <c r="M15" s="5">
        <v>89450</v>
      </c>
      <c r="N15" s="5">
        <v>51397</v>
      </c>
      <c r="O15" s="5">
        <v>64524</v>
      </c>
      <c r="P15" s="5">
        <v>60038</v>
      </c>
      <c r="Q15" s="5">
        <v>46223</v>
      </c>
      <c r="R15" s="5">
        <v>66077</v>
      </c>
      <c r="S15" s="5">
        <v>67609</v>
      </c>
      <c r="T15" s="5">
        <v>90127</v>
      </c>
      <c r="U15" s="5">
        <v>67441</v>
      </c>
      <c r="V15" s="5">
        <v>96242</v>
      </c>
      <c r="W15" s="5">
        <v>94769</v>
      </c>
      <c r="X15" s="5">
        <v>46343</v>
      </c>
      <c r="Y15" s="5">
        <v>13969</v>
      </c>
      <c r="Z15" s="5">
        <v>57355</v>
      </c>
      <c r="AA15" s="5">
        <v>104233</v>
      </c>
      <c r="AB15" s="5">
        <v>99206</v>
      </c>
      <c r="AC15" s="5">
        <v>77394</v>
      </c>
    </row>
    <row r="16" spans="1:29" x14ac:dyDescent="0.2">
      <c r="A16" t="s">
        <v>76</v>
      </c>
      <c r="B16" s="7">
        <v>442.19</v>
      </c>
      <c r="C16" s="6" t="s">
        <v>12</v>
      </c>
      <c r="D16" s="6">
        <v>99.3</v>
      </c>
      <c r="E16" s="5" t="s">
        <v>28</v>
      </c>
      <c r="F16" s="5">
        <v>8419</v>
      </c>
      <c r="G16" s="5">
        <v>17865</v>
      </c>
      <c r="H16" s="5">
        <v>20719</v>
      </c>
      <c r="I16" s="5">
        <v>609.70073242187505</v>
      </c>
      <c r="J16" s="5">
        <v>147283</v>
      </c>
      <c r="K16" s="5">
        <v>18938</v>
      </c>
      <c r="L16" s="5">
        <v>21091</v>
      </c>
      <c r="M16" s="5">
        <v>26617</v>
      </c>
      <c r="N16" s="5">
        <v>64489</v>
      </c>
      <c r="O16" s="5">
        <v>41755</v>
      </c>
      <c r="P16" s="5">
        <v>117823</v>
      </c>
      <c r="Q16" s="5">
        <v>58295</v>
      </c>
      <c r="R16" s="5">
        <v>6097</v>
      </c>
      <c r="S16" s="5">
        <v>8421</v>
      </c>
      <c r="T16" s="5">
        <v>35245</v>
      </c>
      <c r="U16" s="5">
        <v>57661</v>
      </c>
      <c r="V16" s="5">
        <v>39283</v>
      </c>
      <c r="W16" s="5">
        <v>47940</v>
      </c>
      <c r="X16" s="5">
        <v>577561</v>
      </c>
      <c r="Y16" s="5">
        <v>194896</v>
      </c>
      <c r="Z16" s="5">
        <v>356631</v>
      </c>
      <c r="AA16" s="5">
        <v>149459</v>
      </c>
      <c r="AB16" s="5">
        <v>186260</v>
      </c>
      <c r="AC16" s="5">
        <v>166891</v>
      </c>
    </row>
    <row r="17" spans="1:29" x14ac:dyDescent="0.2">
      <c r="A17" t="s">
        <v>22</v>
      </c>
      <c r="B17" s="7">
        <v>446.22</v>
      </c>
      <c r="C17" s="6" t="s">
        <v>12</v>
      </c>
      <c r="D17" s="6">
        <v>99.2</v>
      </c>
      <c r="E17" s="5" t="s">
        <v>29</v>
      </c>
      <c r="F17" s="5">
        <v>224354</v>
      </c>
      <c r="G17" s="5">
        <v>123612</v>
      </c>
      <c r="H17" s="5">
        <v>2506733</v>
      </c>
      <c r="I17" s="5">
        <v>2500530</v>
      </c>
      <c r="J17" s="5">
        <v>3187828</v>
      </c>
      <c r="K17" s="5">
        <v>2891538</v>
      </c>
      <c r="L17" s="5">
        <v>247572</v>
      </c>
      <c r="M17" s="5">
        <v>89130</v>
      </c>
      <c r="N17" s="5">
        <v>2686649</v>
      </c>
      <c r="O17" s="5">
        <v>2626886</v>
      </c>
      <c r="P17" s="5">
        <v>2858852</v>
      </c>
      <c r="Q17" s="5">
        <v>2941788</v>
      </c>
      <c r="R17" s="5">
        <v>183336</v>
      </c>
      <c r="S17" s="5">
        <v>252897</v>
      </c>
      <c r="T17" s="5">
        <v>2818847</v>
      </c>
      <c r="U17" s="5">
        <v>2895650</v>
      </c>
      <c r="V17" s="5">
        <v>3337028</v>
      </c>
      <c r="W17" s="5">
        <v>3347280</v>
      </c>
      <c r="X17" s="5">
        <v>475885</v>
      </c>
      <c r="Y17" s="5">
        <v>482332</v>
      </c>
      <c r="Z17" s="5">
        <v>702954</v>
      </c>
      <c r="AA17" s="5">
        <v>678355</v>
      </c>
      <c r="AB17" s="5">
        <v>976024</v>
      </c>
      <c r="AC17" s="5">
        <v>1045947</v>
      </c>
    </row>
    <row r="18" spans="1:29" x14ac:dyDescent="0.2"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</row>
    <row r="35" spans="1:1" x14ac:dyDescent="0.2">
      <c r="A35" s="9" t="s">
        <v>85</v>
      </c>
    </row>
  </sheetData>
  <phoneticPr fontId="2" type="noConversion"/>
  <pageMargins left="0.7" right="0.7" top="0.75" bottom="0.75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D855B-BEE2-354E-9108-43EF8D35EAF2}">
  <dimension ref="B3:AH9"/>
  <sheetViews>
    <sheetView tabSelected="1" workbookViewId="0">
      <selection activeCell="J37" sqref="J37"/>
    </sheetView>
  </sheetViews>
  <sheetFormatPr baseColWidth="10" defaultRowHeight="16" x14ac:dyDescent="0.2"/>
  <sheetData>
    <row r="3" spans="2:34" x14ac:dyDescent="0.2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r="4" spans="2:34" x14ac:dyDescent="0.2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</row>
    <row r="5" spans="2:34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</row>
    <row r="6" spans="2:34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2:34" x14ac:dyDescent="0.2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</row>
    <row r="8" spans="2:34" x14ac:dyDescent="0.2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</row>
    <row r="9" spans="2:34" x14ac:dyDescent="0.2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a) Matrix Effect-Recovery</vt:lpstr>
      <vt:lpstr>b) Raw Annotations UHPLC-HRMS</vt:lpstr>
      <vt:lpstr>c) Heat map milk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Rocchetti Gabriele</dc:creator>
  <cp:lastModifiedBy>Rocchetti Gabriele</cp:lastModifiedBy>
  <dcterms:created xsi:type="dcterms:W3CDTF">2025-03-06T15:59:07Z</dcterms:created>
  <dcterms:modified xsi:type="dcterms:W3CDTF">2025-03-13T17:26:57Z</dcterms:modified>
</cp:coreProperties>
</file>