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autoCompressPictures="0"/>
  <mc:AlternateContent xmlns:mc="http://schemas.openxmlformats.org/markup-compatibility/2006">
    <mc:Choice Requires="x15">
      <x15ac:absPath xmlns:x15ac="http://schemas.microsoft.com/office/spreadsheetml/2010/11/ac" url="https://liveunibo-my.sharepoint.com/personal/alessandra_laffi_unibo_it/Documents/Documents/Bisulli lavori IRIS 2025/Rossi et al. Phenotypic Spectrum Neurology/"/>
    </mc:Choice>
  </mc:AlternateContent>
  <xr:revisionPtr revIDLastSave="0" documentId="8_{860747C7-EBA1-4C15-BA60-88DBE3A60D0F}" xr6:coauthVersionLast="36" xr6:coauthVersionMax="36" xr10:uidLastSave="{00000000-0000-0000-0000-000000000000}"/>
  <bookViews>
    <workbookView xWindow="0" yWindow="0" windowWidth="23040" windowHeight="9060" xr2:uid="{00000000-000D-0000-FFFF-FFFF00000000}"/>
  </bookViews>
  <sheets>
    <sheet name="Title" sheetId="9" r:id="rId1"/>
    <sheet name="Clinical phenotypes" sheetId="1" r:id="rId2"/>
    <sheet name="Functional analysis" sheetId="4" r:id="rId3"/>
    <sheet name="In silico scores" sheetId="5" r:id="rId4"/>
    <sheet name="Severity index" sheetId="8" r:id="rId5"/>
  </sheets>
  <definedNames>
    <definedName name="_Hlk141184373" localSheetId="2">'Functional analysis'!#REF!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K42" i="8" l="1"/>
  <c r="K2" i="8"/>
  <c r="K36" i="8"/>
  <c r="K37" i="8"/>
  <c r="K38" i="8"/>
  <c r="K39" i="8"/>
  <c r="K40" i="8"/>
  <c r="K35" i="8"/>
  <c r="K23" i="8"/>
  <c r="K24" i="8"/>
  <c r="K25" i="8"/>
  <c r="K26" i="8"/>
  <c r="K27" i="8"/>
  <c r="K28" i="8"/>
  <c r="K29" i="8"/>
  <c r="K30" i="8"/>
  <c r="K31" i="8"/>
  <c r="K32" i="8"/>
  <c r="K33" i="8"/>
  <c r="K22" i="8"/>
  <c r="K3" i="8"/>
  <c r="K4" i="8"/>
  <c r="K5" i="8"/>
  <c r="K6" i="8"/>
  <c r="K7" i="8"/>
  <c r="K8" i="8"/>
  <c r="K9" i="8"/>
  <c r="K10" i="8"/>
  <c r="K11" i="8"/>
  <c r="K12" i="8"/>
  <c r="K13" i="8"/>
  <c r="K14" i="8"/>
  <c r="K15" i="8"/>
  <c r="K16" i="8"/>
  <c r="K17" i="8"/>
  <c r="K18" i="8"/>
  <c r="K19" i="8"/>
  <c r="K20" i="8"/>
  <c r="L36" i="8" l="1"/>
  <c r="L18" i="8"/>
  <c r="L17" i="8"/>
  <c r="L16" i="8"/>
  <c r="L15" i="8"/>
  <c r="L14" i="8"/>
  <c r="L5" i="8"/>
  <c r="L13" i="8"/>
  <c r="L12" i="8"/>
  <c r="L11" i="8"/>
  <c r="L22" i="8"/>
  <c r="L10" i="8"/>
  <c r="L9" i="8"/>
  <c r="L8" i="8"/>
  <c r="L7" i="8"/>
  <c r="L6" i="8"/>
  <c r="L4" i="8"/>
  <c r="L3" i="8"/>
  <c r="L33" i="8"/>
  <c r="L32" i="8"/>
  <c r="L31" i="8"/>
  <c r="L24" i="8"/>
  <c r="L30" i="8"/>
  <c r="L29" i="8"/>
  <c r="L35" i="8"/>
  <c r="L28" i="8"/>
  <c r="L40" i="8"/>
  <c r="L27" i="8"/>
  <c r="L26" i="8"/>
  <c r="L25" i="8"/>
  <c r="L37" i="8"/>
  <c r="L38" i="8"/>
  <c r="L23" i="8"/>
  <c r="L2" i="8"/>
  <c r="L39" i="8"/>
  <c r="L20" i="8"/>
  <c r="L19" i="8"/>
  <c r="D3" i="5"/>
  <c r="D4" i="5" s="1"/>
  <c r="D5" i="5"/>
  <c r="D8" i="5"/>
  <c r="D18" i="5"/>
</calcChain>
</file>

<file path=xl/sharedStrings.xml><?xml version="1.0" encoding="utf-8"?>
<sst xmlns="http://schemas.openxmlformats.org/spreadsheetml/2006/main" count="2207" uniqueCount="668">
  <si>
    <t>Other</t>
  </si>
  <si>
    <t>Language</t>
  </si>
  <si>
    <t>Inheritance</t>
  </si>
  <si>
    <t xml:space="preserve">Current intellectual ability </t>
  </si>
  <si>
    <t>Current motor ability</t>
  </si>
  <si>
    <t>Sz type</t>
  </si>
  <si>
    <t>N</t>
  </si>
  <si>
    <t>Y</t>
  </si>
  <si>
    <t>normal</t>
  </si>
  <si>
    <t>VPA</t>
  </si>
  <si>
    <t>none</t>
  </si>
  <si>
    <t>Seizure free</t>
  </si>
  <si>
    <t>/</t>
  </si>
  <si>
    <t>Multiple daily</t>
  </si>
  <si>
    <t>VPA + pyridoxine</t>
  </si>
  <si>
    <t xml:space="preserve">Very hypotonic, very little movement. Cannot turn over, move/crawl or sit </t>
  </si>
  <si>
    <t>Respiratory problems due to hypotonia, muscle weakness, mucus and repeated infections</t>
  </si>
  <si>
    <t>Mild ID</t>
  </si>
  <si>
    <t xml:space="preserve">Normal </t>
  </si>
  <si>
    <t>NA</t>
  </si>
  <si>
    <t>Normal interictal EEG</t>
  </si>
  <si>
    <t>Focal impaired awareness non-motor seizure</t>
  </si>
  <si>
    <t>Fever</t>
  </si>
  <si>
    <t>Fever, infections</t>
  </si>
  <si>
    <t>ADHD</t>
  </si>
  <si>
    <t>Specific learning disability</t>
  </si>
  <si>
    <t>Normal</t>
  </si>
  <si>
    <t>Absences</t>
  </si>
  <si>
    <t>high pitched voice, obesity, tall stature</t>
  </si>
  <si>
    <t>y</t>
  </si>
  <si>
    <t>PO 3c/s</t>
  </si>
  <si>
    <t>DEE</t>
  </si>
  <si>
    <t>LEV+ VPA</t>
  </si>
  <si>
    <t>LEV+VPA</t>
  </si>
  <si>
    <t>LOF</t>
  </si>
  <si>
    <t>GOF</t>
  </si>
  <si>
    <t>Functional evaluation</t>
  </si>
  <si>
    <t>intragenic deletion of exons 2-6</t>
  </si>
  <si>
    <t>GTC - Head and eye deviation to right, generalised jerking 1-12 minutes duation</t>
  </si>
  <si>
    <t>GTC</t>
  </si>
  <si>
    <t>Background slowing, no IED.</t>
  </si>
  <si>
    <t>Background slowing, rythmic delta 3 Hz, no spike/spike-awave</t>
  </si>
  <si>
    <t>De novo</t>
  </si>
  <si>
    <t>Rare</t>
  </si>
  <si>
    <t>Glut-1 genetic screening Negative</t>
  </si>
  <si>
    <t>Daily</t>
  </si>
  <si>
    <t>Poor</t>
  </si>
  <si>
    <t xml:space="preserve">Abnormal as already had speech delay </t>
  </si>
  <si>
    <t>Wheelchair dependent</t>
  </si>
  <si>
    <t>Profound ID</t>
  </si>
  <si>
    <t>VNS implanted  July  2007</t>
  </si>
  <si>
    <t>Weekly</t>
  </si>
  <si>
    <t>Mild-moderate NDD</t>
  </si>
  <si>
    <t>Moderate NDD</t>
  </si>
  <si>
    <t xml:space="preserve">Moderate NDD </t>
  </si>
  <si>
    <t>Severe hypotonia, scarce spontaneous movements</t>
  </si>
  <si>
    <t xml:space="preserve">LOF </t>
  </si>
  <si>
    <t>Atonic --&gt; GTC</t>
  </si>
  <si>
    <t>GTC, with low fever</t>
  </si>
  <si>
    <t>ETX+LTG</t>
  </si>
  <si>
    <t>Hypertelorism</t>
  </si>
  <si>
    <t xml:space="preserve">Generalized: Myoclonic predominantly upon awakening
</t>
  </si>
  <si>
    <t>c.212-215delACAA</t>
  </si>
  <si>
    <t xml:space="preserve">c.247C&gt;A                </t>
  </si>
  <si>
    <t xml:space="preserve">No change </t>
  </si>
  <si>
    <t>Maternal</t>
  </si>
  <si>
    <t xml:space="preserve">Paternal </t>
  </si>
  <si>
    <t>Paternal</t>
  </si>
  <si>
    <t xml:space="preserve">De novo </t>
  </si>
  <si>
    <t xml:space="preserve">Maternal </t>
  </si>
  <si>
    <t>No change</t>
  </si>
  <si>
    <t xml:space="preserve">p.Ile85Lys </t>
  </si>
  <si>
    <t xml:space="preserve">c.254T&gt;A </t>
  </si>
  <si>
    <t>p.Thr90Met</t>
  </si>
  <si>
    <t xml:space="preserve"> c.269C&gt;T</t>
  </si>
  <si>
    <t>c.269C&gt;T</t>
  </si>
  <si>
    <t>c.311T&gt;G</t>
  </si>
  <si>
    <t xml:space="preserve"> p.Val104Gly</t>
  </si>
  <si>
    <t>c.316G&gt;A</t>
  </si>
  <si>
    <t xml:space="preserve"> p.Ala106Thr</t>
  </si>
  <si>
    <t>c. 316 G&gt;A</t>
  </si>
  <si>
    <t xml:space="preserve"> c.373C&gt;T</t>
  </si>
  <si>
    <t>c.406C&gt;T</t>
  </si>
  <si>
    <t xml:space="preserve"> c.406C&gt;T</t>
  </si>
  <si>
    <t xml:space="preserve">c.416G&gt;A       </t>
  </si>
  <si>
    <t>c.555_558del</t>
  </si>
  <si>
    <t xml:space="preserve"> p.Met199Val</t>
  </si>
  <si>
    <t>c.595A&gt;G</t>
  </si>
  <si>
    <t>c.670C&gt;T</t>
  </si>
  <si>
    <t xml:space="preserve">  c.748G&gt;T</t>
  </si>
  <si>
    <t>c.965C&gt;A</t>
  </si>
  <si>
    <t>c.964G&gt;A</t>
  </si>
  <si>
    <t>c.968G&gt;A</t>
  </si>
  <si>
    <t xml:space="preserve"> p.Arg323Gln</t>
  </si>
  <si>
    <t xml:space="preserve"> p.Arg323Trp</t>
  </si>
  <si>
    <t>c.967C&gt;T</t>
  </si>
  <si>
    <t>c.977T&gt;A</t>
  </si>
  <si>
    <t>p.Leu326His</t>
  </si>
  <si>
    <t>c.1030A&gt;C</t>
  </si>
  <si>
    <t>exon 2-8 deletion</t>
  </si>
  <si>
    <t>CAE</t>
  </si>
  <si>
    <t>FS</t>
  </si>
  <si>
    <t xml:space="preserve">Focal epilepsy </t>
  </si>
  <si>
    <t xml:space="preserve"> Hyperactivity</t>
  </si>
  <si>
    <t>Attention deficiency</t>
  </si>
  <si>
    <t xml:space="preserve"> ADHD, Impaired social interactions</t>
  </si>
  <si>
    <t>ASD (mild, level 1),  iperactivity</t>
  </si>
  <si>
    <t>ASD</t>
  </si>
  <si>
    <t xml:space="preserve">Y- Documented as taking Chorpromazine </t>
  </si>
  <si>
    <t xml:space="preserve">Neurological abnormalities </t>
  </si>
  <si>
    <t>Ataxia, strabismus</t>
  </si>
  <si>
    <t>Ataxia</t>
  </si>
  <si>
    <t>Hypotonia</t>
  </si>
  <si>
    <t>Hypotonia, Hyperreflexia in lower limb</t>
  </si>
  <si>
    <t>Mild global hypotonia, clumsiness</t>
  </si>
  <si>
    <t>mild hypotonia</t>
  </si>
  <si>
    <t xml:space="preserve">Aminoacid </t>
  </si>
  <si>
    <t>Simple sentences, some sign language and pictures for communication</t>
  </si>
  <si>
    <t>Delay</t>
  </si>
  <si>
    <t xml:space="preserve">Delay </t>
  </si>
  <si>
    <t xml:space="preserve"> Periventricular leucomalacia </t>
  </si>
  <si>
    <t xml:space="preserve"> Arachnoid cyst temporal left.            </t>
  </si>
  <si>
    <t>Brachycephalic aspect, posterior part of the corpus callosum thin, punctiform nonspecific gliotic focus of the white matter in the right frontal region.</t>
  </si>
  <si>
    <t>Neuroimaging</t>
  </si>
  <si>
    <t>Mutiple daily</t>
  </si>
  <si>
    <t>Monthly</t>
  </si>
  <si>
    <t xml:space="preserve">Y </t>
  </si>
  <si>
    <t>Triggering factors</t>
  </si>
  <si>
    <t>Fever (low grade fever)</t>
  </si>
  <si>
    <t xml:space="preserve">Emotions </t>
  </si>
  <si>
    <t>Fever, infection</t>
  </si>
  <si>
    <t>Fever, missed meals, menses</t>
  </si>
  <si>
    <t>Infection with or without fever</t>
  </si>
  <si>
    <t xml:space="preserve">Sleep related </t>
  </si>
  <si>
    <t>Infection</t>
  </si>
  <si>
    <t>Activity</t>
  </si>
  <si>
    <t>Bathing (in the first year of life)</t>
  </si>
  <si>
    <t>Fever and lack of sleep</t>
  </si>
  <si>
    <t>Y (febrile)</t>
  </si>
  <si>
    <t xml:space="preserve">Y: tonic clonic and non-convulsive </t>
  </si>
  <si>
    <t>No acquisition</t>
  </si>
  <si>
    <t xml:space="preserve">Seizure free </t>
  </si>
  <si>
    <t xml:space="preserve">Daily </t>
  </si>
  <si>
    <t xml:space="preserve">Myoclonic absence </t>
  </si>
  <si>
    <t xml:space="preserve">Weekly </t>
  </si>
  <si>
    <t>Normal CT</t>
  </si>
  <si>
    <t>Diffuse atrophy, prevalent over the left hemisphere, temporal. Severe cerebellar hypotrophy/ hypogenesia. Slight enlargement of the subarachnoid spaces,  temporo - polar.</t>
  </si>
  <si>
    <t xml:space="preserve"> Calcifications in both cerebral hemispheres.</t>
  </si>
  <si>
    <t>Coarse face</t>
  </si>
  <si>
    <t xml:space="preserve">Chorea, orofacial dystonia, </t>
  </si>
  <si>
    <t xml:space="preserve">Movement disorders   </t>
  </si>
  <si>
    <t xml:space="preserve">Dysmorphic features </t>
  </si>
  <si>
    <t>Sleep disturbances</t>
  </si>
  <si>
    <t>Obstructive Sleep Apnea</t>
  </si>
  <si>
    <t>&lt;9</t>
  </si>
  <si>
    <t>Ataxia. Walks ithout support but with reduced speed and balance</t>
  </si>
  <si>
    <t>Ataxia. Walks without support indoors but with reduced speed and balance. Outside wheelchair needed. A bit worse motor impairment than brother</t>
  </si>
  <si>
    <t>Independent walking possible but for a short distance</t>
  </si>
  <si>
    <t>Seat with support</t>
  </si>
  <si>
    <t>Little developmental delay</t>
  </si>
  <si>
    <t>motor clumsiness, difficulties for alternating movements eg climbing stairs</t>
  </si>
  <si>
    <t>Problems fine motor skills, treated by physiotherapist</t>
  </si>
  <si>
    <t>No developmental concern</t>
  </si>
  <si>
    <t>Not acquired</t>
  </si>
  <si>
    <t>GTC, myoclonic</t>
  </si>
  <si>
    <t>Gelastic</t>
  </si>
  <si>
    <t>impaired awareness motor (clonic  occasionally progressed to BTC)</t>
  </si>
  <si>
    <t>Myoclonic</t>
  </si>
  <si>
    <t xml:space="preserve">GTC </t>
  </si>
  <si>
    <t>impaired awareness motor (automatisms) occasionally progressed to BTC</t>
  </si>
  <si>
    <t>Atonic, myoclonic</t>
  </si>
  <si>
    <t xml:space="preserve">trismus and global hypotonia </t>
  </si>
  <si>
    <t>GTC, Atypical absences, atonic</t>
  </si>
  <si>
    <t>impaired awareness non-motor (sensory - epigastric; starring, sometimes smacking) or motor (clonic)</t>
  </si>
  <si>
    <t xml:space="preserve"> Focal (Febrile seizures)</t>
  </si>
  <si>
    <t>Typical absences, atonic</t>
  </si>
  <si>
    <t>Typical absence (Febrile seizures)</t>
  </si>
  <si>
    <t>Typical absences, myoclonic jerks to BTC</t>
  </si>
  <si>
    <t>Generalized unspecified</t>
  </si>
  <si>
    <t>ASMs being used</t>
  </si>
  <si>
    <t>PER</t>
  </si>
  <si>
    <t>VPA, LCM, LEV, CBD, LORZ</t>
  </si>
  <si>
    <t>OXC, PB, KD</t>
  </si>
  <si>
    <t>PB</t>
  </si>
  <si>
    <t>LEV+CBZ</t>
  </si>
  <si>
    <t>LEV</t>
  </si>
  <si>
    <t>VPA+TPM</t>
  </si>
  <si>
    <t>VPA, LTG</t>
  </si>
  <si>
    <t>ETX, LEV, VPA</t>
  </si>
  <si>
    <t xml:space="preserve">CLB, LTG, VPA, LEV, LTG </t>
  </si>
  <si>
    <t>VPA, +LEV</t>
  </si>
  <si>
    <t>LCM, VPA, CLB</t>
  </si>
  <si>
    <t xml:space="preserve"> PB, VPA+PB, VPA+CBZ (rash), VPA+VGB, VPA+VGB+LTG  (rash)</t>
  </si>
  <si>
    <t>LEV (+Buccolam during hospitalization)</t>
  </si>
  <si>
    <t xml:space="preserve">VPA, CLB, ETX, KD </t>
  </si>
  <si>
    <t>LEV, ZNS, Steroids</t>
  </si>
  <si>
    <t>Severe delay, echolalic</t>
  </si>
  <si>
    <t>ASMs that have been used so far</t>
  </si>
  <si>
    <t>ETX, VPA, LTG, dexamethasone, prednisolone</t>
  </si>
  <si>
    <t>CLB, ETX, VPA, LCM, LEV, LTG, KD, vinpocetine</t>
  </si>
  <si>
    <t>TPM, LTG, CLB</t>
  </si>
  <si>
    <t>LEV, CLB</t>
  </si>
  <si>
    <t>CBZ, OXC, PER, RUF, CLN, VGB, PB, BRV, LTG, GBP, TPM</t>
  </si>
  <si>
    <t>VPA, LEV, CBZ</t>
  </si>
  <si>
    <t>Asmathic bronchitis, large -7mm- secundum ASD, not suitable for cardiosurgery currently. Hemicarnia with aura (also father)</t>
  </si>
  <si>
    <t>Normal background, spike, spike and wave in centro-temporal-posterior</t>
  </si>
  <si>
    <t xml:space="preserve">  DEE </t>
  </si>
  <si>
    <t>Severe NDD</t>
  </si>
  <si>
    <t>NDD</t>
  </si>
  <si>
    <t>Profound NDD</t>
  </si>
  <si>
    <t>Mild NDD</t>
  </si>
  <si>
    <t>Moderate ID</t>
  </si>
  <si>
    <t>Severe ID</t>
  </si>
  <si>
    <t>&lt;6y</t>
  </si>
  <si>
    <t>Normal background, temporal posterior spikes, spike and waves</t>
  </si>
  <si>
    <t>GTC seizures, first one with focal signs (Starring, smacking at beginning, cloni more left than right), later generalized seizures and status</t>
  </si>
  <si>
    <t xml:space="preserve">LTG, CLB, KD KD              </t>
  </si>
  <si>
    <t xml:space="preserve">Tantrums and gets angry </t>
  </si>
  <si>
    <t>Tatrums/low tolerance for frustration</t>
  </si>
  <si>
    <t>Mild behavioural problems</t>
  </si>
  <si>
    <t>3/sec spike waves</t>
  </si>
  <si>
    <t xml:space="preserve">Bilateral spike waves </t>
  </si>
  <si>
    <t xml:space="preserve">DEE </t>
  </si>
  <si>
    <t>Wake and and sleep interictal EEG normal</t>
  </si>
  <si>
    <t>Ictal EEG: spike-wave complexes (2.5-3.5 Hz)</t>
  </si>
  <si>
    <t>Y, convulsive</t>
  </si>
  <si>
    <t xml:space="preserve">Left mesial temporal sclerosis </t>
  </si>
  <si>
    <t>c.259+2T&gt;G, splice donor mutation</t>
  </si>
  <si>
    <t xml:space="preserve">focal with impaired awareness vs. absence                                                               </t>
  </si>
  <si>
    <t>Seizures in the form of the blink and opistotunus</t>
  </si>
  <si>
    <t>Impaired awareness non-motor (eye blinking)</t>
  </si>
  <si>
    <t>Typical absence</t>
  </si>
  <si>
    <t>Complex febrile seizures</t>
  </si>
  <si>
    <t>Focal to BTC</t>
  </si>
  <si>
    <t xml:space="preserve">Recurrent fever in hypogammaglobulinemia </t>
  </si>
  <si>
    <t xml:space="preserve">Focal unspecified,  intact awareness </t>
  </si>
  <si>
    <t>Normal (bilingual English and Portuguese)</t>
  </si>
  <si>
    <t>Febrile seizeres</t>
  </si>
  <si>
    <t xml:space="preserve">Focal motor (tonic, eye deviation to either side), sometimes impaired awareness </t>
  </si>
  <si>
    <t>Febrile focal to BTC</t>
  </si>
  <si>
    <t xml:space="preserve">Asymmetric tonic seizures </t>
  </si>
  <si>
    <t xml:space="preserve"> Non-motor or motor (clonic) with or without impaired awareness</t>
  </si>
  <si>
    <t>Non-motor unaware seizures (absences?)</t>
  </si>
  <si>
    <t xml:space="preserve">Hyperactivity </t>
  </si>
  <si>
    <t xml:space="preserve"> Focal unspecified  with or without impaired awareness</t>
  </si>
  <si>
    <t>Clonic</t>
  </si>
  <si>
    <t>Restlessness</t>
  </si>
  <si>
    <t>No words yet</t>
  </si>
  <si>
    <t>Not achieved</t>
  </si>
  <si>
    <t xml:space="preserve"> DEE </t>
  </si>
  <si>
    <t>p.Ile344Leu</t>
  </si>
  <si>
    <t>Gene</t>
  </si>
  <si>
    <t>Variant</t>
  </si>
  <si>
    <t>Chromosome</t>
  </si>
  <si>
    <t>Position</t>
  </si>
  <si>
    <t>Ref</t>
  </si>
  <si>
    <t>Alternate</t>
  </si>
  <si>
    <t>CADD Score</t>
  </si>
  <si>
    <t>SIFT Score</t>
  </si>
  <si>
    <t>SIFT Prediction</t>
  </si>
  <si>
    <t>Poly-phen2 score</t>
  </si>
  <si>
    <t>Poly-phen prediction</t>
  </si>
  <si>
    <t>GABRG2</t>
  </si>
  <si>
    <t>P83T</t>
  </si>
  <si>
    <t>C</t>
  </si>
  <si>
    <t>A</t>
  </si>
  <si>
    <t>Affect Protein Function</t>
  </si>
  <si>
    <t>Probably damaging</t>
  </si>
  <si>
    <t>I85K</t>
  </si>
  <si>
    <t>T</t>
  </si>
  <si>
    <t>T90M</t>
  </si>
  <si>
    <t>V104G</t>
  </si>
  <si>
    <t>G</t>
  </si>
  <si>
    <t>A106T</t>
  </si>
  <si>
    <t>Tolerated</t>
  </si>
  <si>
    <t>Benign</t>
  </si>
  <si>
    <t>R125C</t>
  </si>
  <si>
    <t>S139N</t>
  </si>
  <si>
    <t>M169T</t>
  </si>
  <si>
    <t>M199V</t>
  </si>
  <si>
    <t>A322D</t>
  </si>
  <si>
    <t>A322T</t>
  </si>
  <si>
    <t>R323Q</t>
  </si>
  <si>
    <t>R323W</t>
  </si>
  <si>
    <t>L326H</t>
  </si>
  <si>
    <t>I344L</t>
  </si>
  <si>
    <t xml:space="preserve">Sulthiame, ETX, LEV, LTG </t>
  </si>
  <si>
    <t>Nonverbal</t>
  </si>
  <si>
    <t>Constipation</t>
  </si>
  <si>
    <t>Sonnambulism</t>
  </si>
  <si>
    <t>focal motor (tonic, clonic,  with and without progression to BTC)</t>
  </si>
  <si>
    <t>Tiredness, awakening, fever</t>
  </si>
  <si>
    <t>LEV, CBD, sulthiame, CLB, KD</t>
  </si>
  <si>
    <t>Sulthiame, CBZ, LEV, VPA, CLB, KD, VGB, CBD, pulsatile dexamethasone</t>
  </si>
  <si>
    <t>Rolling, no sitting, no targeted grasp, plays with fingers</t>
  </si>
  <si>
    <t>Frontal atrophy</t>
  </si>
  <si>
    <t xml:space="preserve">FS+ </t>
  </si>
  <si>
    <t xml:space="preserve"> p.Met169Thr</t>
  </si>
  <si>
    <t>FS+</t>
  </si>
  <si>
    <t xml:space="preserve"> p.Ala322Asp</t>
  </si>
  <si>
    <t>Syndrome phenotype</t>
  </si>
  <si>
    <t>Maternal (Inherited from unaffected mother)</t>
  </si>
  <si>
    <t>Paternal (Inherited from unaffected father)</t>
  </si>
  <si>
    <t>Paternal (mosaïc 10%, Inherited from unaffected father)</t>
  </si>
  <si>
    <r>
      <t>Maternal</t>
    </r>
    <r>
      <rPr>
        <i/>
        <sz val="12"/>
        <rFont val="Calibri"/>
        <family val="2"/>
        <scheme val="minor"/>
      </rPr>
      <t xml:space="preserve"> </t>
    </r>
  </si>
  <si>
    <t>Neurodevelopment
before epilepsy onset</t>
  </si>
  <si>
    <t>Null LOF variants</t>
  </si>
  <si>
    <t>Missense LOF variants</t>
  </si>
  <si>
    <t>Missense GOF variants</t>
  </si>
  <si>
    <t>Missense variants with no functional changes</t>
  </si>
  <si>
    <t>Age at last follow up</t>
  </si>
  <si>
    <t>Age of sitting (m)</t>
  </si>
  <si>
    <t>Age of walking (m)</t>
  </si>
  <si>
    <t>c.846dup</t>
  </si>
  <si>
    <t>Sleep deprivation</t>
  </si>
  <si>
    <t>CLB</t>
  </si>
  <si>
    <t>Normal background, parietal sharp waves</t>
  </si>
  <si>
    <t>Deletion 204 bp in acceptor splice-site in intron 1</t>
  </si>
  <si>
    <t>LTG</t>
  </si>
  <si>
    <t>Migraine</t>
  </si>
  <si>
    <t>Normal background , bilateral spike and waves complexes</t>
  </si>
  <si>
    <t>Splice site variant</t>
  </si>
  <si>
    <t>p.Ser139Asn</t>
  </si>
  <si>
    <t>Worst seizure frequency: multiple daily, daily, weekly, monthly, rare (few seizures/year)</t>
  </si>
  <si>
    <t>Current seizure frequency: multiple daily, daily, weekly, monthly, rare (few seizures/year)</t>
  </si>
  <si>
    <t xml:space="preserve">ASMs seizure outcome: very good=sz free, partially good= partially sz free on treatment, poor=intractable sz despite of treatment           </t>
  </si>
  <si>
    <t>Age at sz onset (m)</t>
  </si>
  <si>
    <t>Worst sz frequency</t>
  </si>
  <si>
    <t>Current sz frequency</t>
  </si>
  <si>
    <t>ASMs sz outcome</t>
  </si>
  <si>
    <t>Neurospychiatric and/or behavioural features</t>
  </si>
  <si>
    <t>Additional sz types
Generalized onset sz</t>
  </si>
  <si>
    <t>Additional sz types
Focal onset sz</t>
  </si>
  <si>
    <t xml:space="preserve">Additional sz types
Unknown onset sz </t>
  </si>
  <si>
    <t>Neurodevelopment
after epilepsy onset 
or at last follow-up</t>
  </si>
  <si>
    <t>ESM</t>
  </si>
  <si>
    <t>High palate Posteriorly rotated ears</t>
  </si>
  <si>
    <t>Difficulties in concentration</t>
  </si>
  <si>
    <t>c.1153-1G&gt;A</t>
  </si>
  <si>
    <t>Fever, head trauma</t>
  </si>
  <si>
    <t>LTG, LCM</t>
  </si>
  <si>
    <t>OXC, VPA</t>
  </si>
  <si>
    <t>Focal Hemiclonic</t>
  </si>
  <si>
    <t xml:space="preserve">Focal sharp spikes </t>
  </si>
  <si>
    <t>p.Ala158Leufs*13</t>
  </si>
  <si>
    <t>c.471del</t>
  </si>
  <si>
    <t>Large deletion</t>
  </si>
  <si>
    <t>n</t>
  </si>
  <si>
    <t>Effect</t>
  </si>
  <si>
    <t>WT</t>
  </si>
  <si>
    <t>0.99 ± 0.01</t>
  </si>
  <si>
    <t>-0.33 ± 0.16</t>
  </si>
  <si>
    <t>&lt;0.0001</t>
  </si>
  <si>
    <t>LoF</t>
  </si>
  <si>
    <t>1.00 ± 0.02</t>
  </si>
  <si>
    <t>0.038 ± 0.10</t>
  </si>
  <si>
    <t>No Change</t>
  </si>
  <si>
    <t>-0.11 ± 0.15</t>
  </si>
  <si>
    <t>1.00 ± 0.01</t>
  </si>
  <si>
    <t>0.14 ± 0.09</t>
  </si>
  <si>
    <t>0.73 ± 0.15</t>
  </si>
  <si>
    <t>GoF</t>
  </si>
  <si>
    <t>-0.46 ± 0.12</t>
  </si>
  <si>
    <t>0.33 ± 0.18</t>
  </si>
  <si>
    <t>-0.33 ± 0.10</t>
  </si>
  <si>
    <t>0.10 ± 0.18</t>
  </si>
  <si>
    <t>-0.42 ± 0.07</t>
  </si>
  <si>
    <t>-0.68 ± 0.07</t>
  </si>
  <si>
    <t>-0.46 ± 0.13</t>
  </si>
  <si>
    <t>-0.70 ± 0.09</t>
  </si>
  <si>
    <t>-0.42 ± 0.12</t>
  </si>
  <si>
    <t>-0.022 ± 0.12</t>
  </si>
  <si>
    <t>p.(Pro83Thr)</t>
  </si>
  <si>
    <t>p.(Ile85Lys)</t>
  </si>
  <si>
    <t>p.(Thr90Met)</t>
  </si>
  <si>
    <t>p.(Val104Gly)</t>
  </si>
  <si>
    <t>p.(Ala106Thr)</t>
  </si>
  <si>
    <t>p.(Arg125Cys)</t>
  </si>
  <si>
    <t>p.(Ser139Ans)</t>
  </si>
  <si>
    <t>p.(Met169Thr)</t>
  </si>
  <si>
    <t>p.(Met199Val)</t>
  </si>
  <si>
    <t>p.(Ala322Asp)</t>
  </si>
  <si>
    <t>p.(Ala322Thr)</t>
  </si>
  <si>
    <t>p.(Arg323Gln)</t>
  </si>
  <si>
    <t>p.(Arg323Trp)</t>
  </si>
  <si>
    <t>p.(Leu326His)</t>
  </si>
  <si>
    <t>p.(Ile344Leu)</t>
  </si>
  <si>
    <t>LoF/LoF</t>
  </si>
  <si>
    <t>Comments</t>
  </si>
  <si>
    <r>
      <rPr>
        <vertAlign val="superscript"/>
        <sz val="12"/>
        <color theme="1"/>
        <rFont val="Calibri"/>
        <family val="2"/>
        <scheme val="minor"/>
      </rPr>
      <t>#</t>
    </r>
    <r>
      <rPr>
        <sz val="12"/>
        <color theme="1"/>
        <rFont val="Calibri"/>
        <family val="2"/>
        <scheme val="minor"/>
      </rPr>
      <t>Above threshold</t>
    </r>
  </si>
  <si>
    <t>NA: Not applicable</t>
  </si>
  <si>
    <t>1.00 ± 0.004</t>
  </si>
  <si>
    <t>GTC (Febrile seizures)</t>
  </si>
  <si>
    <t xml:space="preserve"> c.1192C&gt;T</t>
  </si>
  <si>
    <t>c.549-2A&gt;G</t>
  </si>
  <si>
    <t>Deletion from exon 1-6</t>
  </si>
  <si>
    <t xml:space="preserve">Typical absences </t>
  </si>
  <si>
    <t>Focal impaired awareness motor  (Febrile seizure)</t>
  </si>
  <si>
    <t>Generalized tonic (Febrile seizure)</t>
  </si>
  <si>
    <t>GTC, Atonic, Typical absences</t>
  </si>
  <si>
    <t>g.162035719_162071973del</t>
  </si>
  <si>
    <t>GGE
(GEFS+)</t>
  </si>
  <si>
    <t>FS
(GEFS+)</t>
  </si>
  <si>
    <t>FS+
(GEFS+)</t>
  </si>
  <si>
    <t>MAE
(GEFS+)</t>
  </si>
  <si>
    <t xml:space="preserve"> EMA
(GEFS+)</t>
  </si>
  <si>
    <t>FS+ 
(GEFS+)</t>
  </si>
  <si>
    <t>Regression after epilepsy onset
(Y/N)</t>
  </si>
  <si>
    <t>Status epilepticus
(Y/N)</t>
  </si>
  <si>
    <t>Febrile seizures
(Y/N)</t>
  </si>
  <si>
    <t>Cluster sz's
(Y/N)</t>
  </si>
  <si>
    <t>Not applicable</t>
  </si>
  <si>
    <t>Myastenia gravis</t>
  </si>
  <si>
    <t>Partial control</t>
  </si>
  <si>
    <t>Epilepsy syndrome: GEFS+ is added in cases where the famility history support this classification</t>
  </si>
  <si>
    <t>MAE</t>
  </si>
  <si>
    <t xml:space="preserve"> 0.12</t>
  </si>
  <si>
    <t xml:space="preserve"> 0.66</t>
  </si>
  <si>
    <t xml:space="preserve"> 0.92</t>
  </si>
  <si>
    <t xml:space="preserve"> 0.89</t>
  </si>
  <si>
    <t xml:space="preserve"> 0.11</t>
  </si>
  <si>
    <t xml:space="preserve"> 0.97</t>
  </si>
  <si>
    <t xml:space="preserve"> 0.30</t>
  </si>
  <si>
    <t xml:space="preserve"> 0.83</t>
  </si>
  <si>
    <t xml:space="preserve"> 0.54</t>
  </si>
  <si>
    <t xml:space="preserve"> 0.79</t>
  </si>
  <si>
    <t xml:space="preserve"> 0.34</t>
  </si>
  <si>
    <t>0.12 [0.086-0.17]</t>
  </si>
  <si>
    <t>0.66 [0.49-0.98]</t>
  </si>
  <si>
    <t>0.71 [0.50-1.2]</t>
  </si>
  <si>
    <t>0.76 [0.56-1.9]</t>
  </si>
  <si>
    <t>0.078 [0.055-0.15]</t>
  </si>
  <si>
    <t>1.0 [0.60-1.3]</t>
  </si>
  <si>
    <t>0.25 [0.14-0.36]</t>
  </si>
  <si>
    <t>0.82 [0.60-1.3]</t>
  </si>
  <si>
    <t>0.40 [0.32-0.69]</t>
  </si>
  <si>
    <t>0.47 [0.22-0.90]</t>
  </si>
  <si>
    <t>0.63 [0.44-0.97]</t>
  </si>
  <si>
    <r>
      <t xml:space="preserve"> 0.50</t>
    </r>
    <r>
      <rPr>
        <vertAlign val="superscript"/>
        <sz val="12"/>
        <rFont val="Calibri"/>
        <family val="2"/>
        <scheme val="minor"/>
      </rPr>
      <t>#</t>
    </r>
  </si>
  <si>
    <r>
      <t xml:space="preserve"> 0.51</t>
    </r>
    <r>
      <rPr>
        <vertAlign val="superscript"/>
        <sz val="12"/>
        <rFont val="Calibri"/>
        <family val="2"/>
        <scheme val="minor"/>
      </rPr>
      <t>#</t>
    </r>
  </si>
  <si>
    <t>0.22 [0.12-0.39]</t>
  </si>
  <si>
    <t>0.97 [0.91-1.3]</t>
  </si>
  <si>
    <r>
      <t>Emax ± SE</t>
    </r>
    <r>
      <rPr>
        <b/>
        <vertAlign val="superscript"/>
        <sz val="12"/>
        <color theme="1"/>
        <rFont val="Calibri"/>
        <family val="2"/>
        <scheme val="minor"/>
      </rPr>
      <t>a</t>
    </r>
  </si>
  <si>
    <r>
      <t>EC</t>
    </r>
    <r>
      <rPr>
        <b/>
        <vertAlign val="subscript"/>
        <sz val="12"/>
        <color theme="1"/>
        <rFont val="Calibri"/>
        <family val="2"/>
        <scheme val="minor"/>
      </rPr>
      <t>50</t>
    </r>
    <r>
      <rPr>
        <b/>
        <sz val="12"/>
        <color theme="1"/>
        <rFont val="Calibri"/>
        <family val="2"/>
        <scheme val="minor"/>
      </rPr>
      <t xml:space="preserve"> (μM)</t>
    </r>
    <r>
      <rPr>
        <b/>
        <vertAlign val="superscript"/>
        <sz val="12"/>
        <color theme="1"/>
        <rFont val="Calibri"/>
        <family val="2"/>
        <scheme val="minor"/>
      </rPr>
      <t>a</t>
    </r>
  </si>
  <si>
    <r>
      <t>nH ± SD</t>
    </r>
    <r>
      <rPr>
        <b/>
        <vertAlign val="superscript"/>
        <sz val="12"/>
        <rFont val="Calibri"/>
        <family val="2"/>
        <scheme val="minor"/>
      </rPr>
      <t>b</t>
    </r>
  </si>
  <si>
    <r>
      <t>GABA</t>
    </r>
    <r>
      <rPr>
        <b/>
        <vertAlign val="subscript"/>
        <sz val="12"/>
        <color theme="1"/>
        <rFont val="Calibri"/>
        <family val="2"/>
        <scheme val="minor"/>
      </rPr>
      <t>max</t>
    </r>
    <r>
      <rPr>
        <b/>
        <sz val="12"/>
        <color theme="1"/>
        <rFont val="Calibri"/>
        <family val="2"/>
        <scheme val="minor"/>
      </rPr>
      <t xml:space="preserve"> mean</t>
    </r>
    <r>
      <rPr>
        <b/>
        <vertAlign val="superscript"/>
        <sz val="12"/>
        <color theme="1"/>
        <rFont val="Calibri"/>
        <family val="2"/>
        <scheme val="minor"/>
      </rPr>
      <t>d</t>
    </r>
  </si>
  <si>
    <r>
      <rPr>
        <b/>
        <i/>
        <sz val="12"/>
        <color theme="1"/>
        <rFont val="Calibri"/>
        <family val="2"/>
        <scheme val="minor"/>
      </rPr>
      <t>P</t>
    </r>
    <r>
      <rPr>
        <b/>
        <sz val="12"/>
        <color theme="1"/>
        <rFont val="Calibri"/>
        <family val="2"/>
        <scheme val="minor"/>
      </rPr>
      <t xml:space="preserve"> (GABA</t>
    </r>
    <r>
      <rPr>
        <b/>
        <vertAlign val="subscript"/>
        <sz val="12"/>
        <color theme="1"/>
        <rFont val="Calibri"/>
        <family val="2"/>
        <scheme val="minor"/>
      </rPr>
      <t>max</t>
    </r>
    <r>
      <rPr>
        <b/>
        <sz val="12"/>
        <color theme="1"/>
        <rFont val="Calibri"/>
        <family val="2"/>
        <scheme val="minor"/>
      </rPr>
      <t>)</t>
    </r>
    <r>
      <rPr>
        <b/>
        <vertAlign val="superscript"/>
        <sz val="12"/>
        <color theme="1"/>
        <rFont val="Calibri"/>
        <family val="2"/>
        <scheme val="minor"/>
      </rPr>
      <t>f</t>
    </r>
  </si>
  <si>
    <r>
      <t>a: Fitted values from total dataset (sum of all experimental days). E</t>
    </r>
    <r>
      <rPr>
        <vertAlign val="subscript"/>
        <sz val="12"/>
        <color theme="1"/>
        <rFont val="Calibri"/>
        <family val="2"/>
        <scheme val="minor"/>
      </rPr>
      <t>max</t>
    </r>
    <r>
      <rPr>
        <sz val="12"/>
        <color theme="1"/>
        <rFont val="Calibri"/>
        <family val="2"/>
        <scheme val="minor"/>
      </rPr>
      <t xml:space="preserve"> data are presented as mean with Std. Error of fit (GraphPad Prism)</t>
    </r>
  </si>
  <si>
    <r>
      <t>d: Data for GABA</t>
    </r>
    <r>
      <rPr>
        <vertAlign val="subscript"/>
        <sz val="12"/>
        <color theme="1"/>
        <rFont val="Calibri"/>
        <family val="2"/>
        <scheme val="minor"/>
      </rPr>
      <t>max</t>
    </r>
    <r>
      <rPr>
        <sz val="12"/>
        <color theme="1"/>
        <rFont val="Calibri"/>
        <family val="2"/>
        <scheme val="minor"/>
      </rPr>
      <t xml:space="preserve"> are presented as mean normalised to the average of the wildtype control (parallel experiments performed on same experimental days)</t>
    </r>
  </si>
  <si>
    <r>
      <t xml:space="preserve">f: </t>
    </r>
    <r>
      <rPr>
        <i/>
        <sz val="12"/>
        <color theme="1"/>
        <rFont val="Calibri"/>
        <family val="2"/>
        <scheme val="minor"/>
      </rPr>
      <t>P</t>
    </r>
    <r>
      <rPr>
        <sz val="12"/>
        <color theme="1"/>
        <rFont val="Calibri"/>
        <family val="2"/>
        <scheme val="minor"/>
      </rPr>
      <t>(GABA</t>
    </r>
    <r>
      <rPr>
        <vertAlign val="subscript"/>
        <sz val="12"/>
        <color theme="1"/>
        <rFont val="Calibri"/>
        <family val="2"/>
        <scheme val="minor"/>
      </rPr>
      <t>max</t>
    </r>
    <r>
      <rPr>
        <sz val="12"/>
        <color theme="1"/>
        <rFont val="Calibri"/>
        <family val="2"/>
        <scheme val="minor"/>
      </rPr>
      <t>): Mann-Whitney rank test, two-tailed</t>
    </r>
  </si>
  <si>
    <t>1.0 [0.69-1.4]</t>
  </si>
  <si>
    <r>
      <t>pLogEC</t>
    </r>
    <r>
      <rPr>
        <b/>
        <vertAlign val="subscript"/>
        <sz val="12"/>
        <rFont val="Calibri"/>
        <family val="2"/>
        <scheme val="minor"/>
      </rPr>
      <t>50</t>
    </r>
    <r>
      <rPr>
        <b/>
        <sz val="12"/>
        <rFont val="Calibri"/>
        <family val="2"/>
        <scheme val="minor"/>
      </rPr>
      <t xml:space="preserve"> ± SD</t>
    </r>
    <r>
      <rPr>
        <b/>
        <vertAlign val="superscript"/>
        <sz val="12"/>
        <rFont val="Calibri"/>
        <family val="2"/>
        <scheme val="minor"/>
      </rPr>
      <t>b</t>
    </r>
  </si>
  <si>
    <r>
      <rPr>
        <b/>
        <i/>
        <sz val="12"/>
        <color theme="1"/>
        <rFont val="Calibri"/>
        <family val="2"/>
        <scheme val="minor"/>
      </rPr>
      <t>P</t>
    </r>
    <r>
      <rPr>
        <b/>
        <sz val="12"/>
        <color theme="1"/>
        <rFont val="Calibri"/>
        <family val="2"/>
        <scheme val="minor"/>
      </rPr>
      <t xml:space="preserve"> (ΔLogEC</t>
    </r>
    <r>
      <rPr>
        <b/>
        <vertAlign val="subscript"/>
        <sz val="12"/>
        <color theme="1"/>
        <rFont val="Calibri"/>
        <family val="2"/>
        <scheme val="minor"/>
      </rPr>
      <t>50</t>
    </r>
    <r>
      <rPr>
        <b/>
        <sz val="12"/>
        <color theme="1"/>
        <rFont val="Calibri"/>
        <family val="2"/>
        <scheme val="minor"/>
      </rPr>
      <t>)</t>
    </r>
    <r>
      <rPr>
        <b/>
        <vertAlign val="superscript"/>
        <sz val="12"/>
        <color theme="1"/>
        <rFont val="Calibri"/>
        <family val="2"/>
        <scheme val="minor"/>
      </rPr>
      <t>c</t>
    </r>
  </si>
  <si>
    <r>
      <t>b: Average of individual datapoints (each n). ΔLogEC</t>
    </r>
    <r>
      <rPr>
        <vertAlign val="subscript"/>
        <sz val="12"/>
        <color theme="1"/>
        <rFont val="Calibri"/>
        <family val="2"/>
        <scheme val="minor"/>
      </rPr>
      <t>50</t>
    </r>
    <r>
      <rPr>
        <sz val="12"/>
        <color theme="1"/>
        <rFont val="Calibri"/>
        <family val="2"/>
        <scheme val="minor"/>
      </rPr>
      <t xml:space="preserve"> and nH data are presented as mean with S.D. values</t>
    </r>
  </si>
  <si>
    <r>
      <t>b: Note that ΔLogEC</t>
    </r>
    <r>
      <rPr>
        <vertAlign val="subscript"/>
        <sz val="12"/>
        <color theme="1"/>
        <rFont val="Calibri"/>
        <family val="2"/>
        <scheme val="minor"/>
      </rPr>
      <t>50</t>
    </r>
    <r>
      <rPr>
        <sz val="12"/>
        <color theme="1"/>
        <rFont val="Calibri"/>
        <family val="2"/>
        <scheme val="minor"/>
      </rPr>
      <t xml:space="preserve"> data for variants are derived by comparing with the daily average of WT experiments (i.e., not summarised WT data for the total dataset)</t>
    </r>
  </si>
  <si>
    <r>
      <t xml:space="preserve">c: </t>
    </r>
    <r>
      <rPr>
        <i/>
        <sz val="12"/>
        <color theme="1"/>
        <rFont val="Calibri"/>
        <family val="2"/>
        <scheme val="minor"/>
      </rPr>
      <t>P</t>
    </r>
    <r>
      <rPr>
        <sz val="12"/>
        <color theme="1"/>
        <rFont val="Calibri"/>
        <family val="2"/>
        <scheme val="minor"/>
      </rPr>
      <t>(ΔLogEC</t>
    </r>
    <r>
      <rPr>
        <vertAlign val="subscript"/>
        <sz val="12"/>
        <color theme="1"/>
        <rFont val="Calibri"/>
        <family val="2"/>
        <scheme val="minor"/>
      </rPr>
      <t>50</t>
    </r>
    <r>
      <rPr>
        <sz val="12"/>
        <color theme="1"/>
        <rFont val="Calibri"/>
        <family val="2"/>
        <scheme val="minor"/>
      </rPr>
      <t>): One-Way ANOVA, with Dunnets post hoc test</t>
    </r>
  </si>
  <si>
    <t>ASMs with a positive effect (% seizure reduction when available)</t>
  </si>
  <si>
    <t xml:space="preserve">ETX (&gt;50%), LEV (&lt;50%), VPA (&lt;50%), CLB (&lt;50%) </t>
  </si>
  <si>
    <t>VPA (&lt;50%)</t>
  </si>
  <si>
    <t>ETX (resolved absence).  VPA (&lt;50%, reduced duration not frequency) ZNS (&gt;50%), KD</t>
  </si>
  <si>
    <t>ETX, dexamethasone, prednisolone</t>
  </si>
  <si>
    <t xml:space="preserve">VPA </t>
  </si>
  <si>
    <t>CLB (&gt;50%), LCM (&gt;50%), VPA  (&lt;50%, if blood leven is below 50-60 mg/dl status epilepticius will occur)</t>
  </si>
  <si>
    <t>VPA (&gt;50%)</t>
  </si>
  <si>
    <t>KD</t>
  </si>
  <si>
    <t xml:space="preserve">CLB, ETX, vinpocetine (&gt;50%)  </t>
  </si>
  <si>
    <t>LTG (&gt;50%). CLB (uncertain, possibly &gt;50%)</t>
  </si>
  <si>
    <t>Sulthiame (&lt;50%), LEV (&lt;50%)</t>
  </si>
  <si>
    <t>c.666G&gt;A</t>
  </si>
  <si>
    <t>LEV (&gt;50%), VPA, KD</t>
  </si>
  <si>
    <r>
      <t>e: Data for GABA</t>
    </r>
    <r>
      <rPr>
        <vertAlign val="subscript"/>
        <sz val="12"/>
        <color theme="1"/>
        <rFont val="Calibri"/>
        <family val="2"/>
        <scheme val="minor"/>
      </rPr>
      <t>max</t>
    </r>
    <r>
      <rPr>
        <sz val="12"/>
        <color theme="1"/>
        <rFont val="Calibri"/>
        <family val="2"/>
        <scheme val="minor"/>
      </rPr>
      <t xml:space="preserve"> are presented as median with IQR values normalised to the median of the wildtype control (parallel experiments performed on same experimental days)</t>
    </r>
  </si>
  <si>
    <t>ESM (50%)</t>
  </si>
  <si>
    <t>CLB (25-50%)</t>
  </si>
  <si>
    <t>0.49 [0.27-0.70]</t>
  </si>
  <si>
    <t>0-2y</t>
  </si>
  <si>
    <t>&gt;20y</t>
  </si>
  <si>
    <t>3-5y</t>
  </si>
  <si>
    <t>11-15y</t>
  </si>
  <si>
    <t>6-10y</t>
  </si>
  <si>
    <t>16-20y</t>
  </si>
  <si>
    <t>10-12</t>
  </si>
  <si>
    <t>37-60</t>
  </si>
  <si>
    <t>13-18</t>
  </si>
  <si>
    <t>7-9</t>
  </si>
  <si>
    <t>25-36</t>
  </si>
  <si>
    <t>4-6</t>
  </si>
  <si>
    <t>19-24</t>
  </si>
  <si>
    <t>0-3</t>
  </si>
  <si>
    <t>&gt;60</t>
  </si>
  <si>
    <t>Age at first developmental concern (m)</t>
  </si>
  <si>
    <t>19-24
(with support)</t>
  </si>
  <si>
    <t>Age of first words (m)</t>
  </si>
  <si>
    <t>Age of first sentences  (m)</t>
  </si>
  <si>
    <t>Words associated but no real sentences at &gt;60</t>
  </si>
  <si>
    <t>Normal: 13-18 (bilinguism, Danish and Spanish)</t>
  </si>
  <si>
    <t xml:space="preserve">EEG at onset: interictal and ictal (sz type+ EEG corr) /age </t>
  </si>
  <si>
    <t>Normal (13-18m)</t>
  </si>
  <si>
    <t>Normal (3-5y)</t>
  </si>
  <si>
    <t xml:space="preserve"> Normal background. GSWs max at Cz (13-18m)</t>
  </si>
  <si>
    <t>Rare generalised discharges in sleep. One associated with myoclonic jerk (25-36m)</t>
  </si>
  <si>
    <t>Background slowing with right temporal epileptiform activity (16-20y)</t>
  </si>
  <si>
    <t>Normal background with sharp waves frontal right (19-23m). Normal background, physiological sleep architecture, multifocal and irregular generalized sharp slow wave discharges (19-24m)</t>
  </si>
  <si>
    <t>Focal sharp waves (25-36m)</t>
  </si>
  <si>
    <t>Interictal: sporadic, sharply-contoured slow waves over the posterio fields (10-12m)</t>
  </si>
  <si>
    <t>Centro-parietal bilateral epileptiform activity (4-6m)</t>
  </si>
  <si>
    <t xml:space="preserve">Widespread, symmetric rapid activity (4-6m)  </t>
  </si>
  <si>
    <t>Sleep: multifocal sharp-waves over the left occipital and right frontal areas (11-15y)</t>
  </si>
  <si>
    <t xml:space="preserve"> Freq gen spike and wave with sustained runs of discharge without clear clinical correlate but HV induced brief absence; PS no change (11-15y)</t>
  </si>
  <si>
    <t>EEG at last follow up: interictal and ictal (sz type + EEG corr) /age</t>
  </si>
  <si>
    <t>Spike and waves complexes (3-5y)</t>
  </si>
  <si>
    <t>Normal (11-15y)</t>
  </si>
  <si>
    <t xml:space="preserve">Slow background, intermittent OIRDA,  overnight EEG (independent review shows excessive theta) (3-5y) </t>
  </si>
  <si>
    <t xml:space="preserve"> Interictal: Normal background, no epileptiform activity (10-12m). Normal background, generalised spike/PSW with frontal predominance at 3-4Hz consistent with GGE/GEFS+(3-5y)</t>
  </si>
  <si>
    <t xml:space="preserve"> Normal background. Rare GSW (3-5y)</t>
  </si>
  <si>
    <t>Normal background, rare left frontal-central spikes during sleep (6-10y)</t>
  </si>
  <si>
    <t>Multifocal (&gt;20y)</t>
  </si>
  <si>
    <t>Bilateral multiregion epileptic features (3-5y and 6-10y)</t>
  </si>
  <si>
    <t xml:space="preserve"> left frontal to bilateral generalisized spike wave complexes over 1 sec (6-10y) </t>
  </si>
  <si>
    <t>Interictal: bifrontal sharply-contoured waves (11-15y).</t>
  </si>
  <si>
    <t>Sleep: Normal background, generalized irregular spike-wave 1-5 seconds (6-10y)</t>
  </si>
  <si>
    <t xml:space="preserve">Bilateral independent centro-temporal and bilateral SW during sleep (&gt; frontal) (3-5y) </t>
  </si>
  <si>
    <t>Interictal: general slowing (delta) and rich (during sleep almost continuous) epileptiform activity (Sharp and slow wave), generalized (13-18m)</t>
  </si>
  <si>
    <t>Slow background; mutlifocal epileptiform activity; recorded several gelastic seizures with right fronto-central origin (6-10y)</t>
  </si>
  <si>
    <t>Slow background, spikes in posterior quadrant bilaterally (temporo-parieto-occipital) (25-36m)</t>
  </si>
  <si>
    <t>Interictal: Background slowing, abnormal sleep EEG (&gt;20y)</t>
  </si>
  <si>
    <t>Interictal:Normal background, no epileptiform activity. Ictal: spike-wave complexes 2.5-3.5 Hz- myoclonic absences (6-10y; 11-15y)</t>
  </si>
  <si>
    <t>Background slowing, delta activity, moderate amount of frontal IED (3-5y)</t>
  </si>
  <si>
    <t>Moderate background slowing, Generalized rythmic delta, frontal dominance, ca 3 Hz, sometimes spike-wave character (6-10y)</t>
  </si>
  <si>
    <t>HV induced fast SW activity with brief absence; PS no change (11-15ym)</t>
  </si>
  <si>
    <t>Interictal: general slowing (theta-delta) and  mutlifocal epileptiform activity. Ictal: focal rhythmic activity with tonic-clonic seizure (25-36m)</t>
  </si>
  <si>
    <t>FS+ (GEFS+)</t>
  </si>
  <si>
    <r>
      <t xml:space="preserve">VPA, LCM, LEV, </t>
    </r>
    <r>
      <rPr>
        <i/>
        <sz val="12"/>
        <color rgb="FF000000"/>
        <rFont val="Calibri"/>
        <family val="2"/>
        <scheme val="minor"/>
      </rPr>
      <t xml:space="preserve">CBZ </t>
    </r>
    <r>
      <rPr>
        <sz val="12"/>
        <color rgb="FF000000"/>
        <rFont val="Calibri"/>
        <family val="2"/>
        <scheme val="minor"/>
      </rPr>
      <t>(25-30%)</t>
    </r>
  </si>
  <si>
    <t>p.Leu285Ile</t>
  </si>
  <si>
    <t>Migrating focal</t>
  </si>
  <si>
    <t>p.Pro327Leu</t>
  </si>
  <si>
    <t>Myoclonic-atonic</t>
  </si>
  <si>
    <t>p.Lys133Serfs*26</t>
  </si>
  <si>
    <t>c.398_399del</t>
  </si>
  <si>
    <t>c.853C&gt;A</t>
  </si>
  <si>
    <t>c.980C&gt;T</t>
  </si>
  <si>
    <t>L285I</t>
  </si>
  <si>
    <t>P327L</t>
  </si>
  <si>
    <t>p.(Leu285Ile)</t>
  </si>
  <si>
    <t>0.00 ± 0.17</t>
  </si>
  <si>
    <t>0.47 ± 0.11</t>
  </si>
  <si>
    <t>0.91 [0.56-1.1]</t>
  </si>
  <si>
    <t>1.4 ± 0.2</t>
  </si>
  <si>
    <t>1.3 ± 0.2</t>
  </si>
  <si>
    <t>1.6 ± 0.2</t>
  </si>
  <si>
    <t>1.5 ± 0.2</t>
  </si>
  <si>
    <t>1.4 ± 0.1</t>
  </si>
  <si>
    <t>1.7 ± 0.3</t>
  </si>
  <si>
    <t>1.3 ± 0.1</t>
  </si>
  <si>
    <t>0.94 [0.59-1.4]</t>
  </si>
  <si>
    <t>p.(Pro327Leu)</t>
  </si>
  <si>
    <t>-0.46 ± 0.08</t>
  </si>
  <si>
    <t>1.6 ± 0.1</t>
  </si>
  <si>
    <t>0.24 [0.15-0.32]</t>
  </si>
  <si>
    <r>
      <t>GABA</t>
    </r>
    <r>
      <rPr>
        <b/>
        <vertAlign val="subscript"/>
        <sz val="12"/>
        <color theme="1"/>
        <rFont val="Calibri"/>
        <family val="2"/>
        <scheme val="minor"/>
      </rPr>
      <t>max</t>
    </r>
    <r>
      <rPr>
        <b/>
        <sz val="12"/>
        <color theme="1"/>
        <rFont val="Calibri"/>
        <family val="2"/>
        <scheme val="minor"/>
      </rPr>
      <t xml:space="preserve"> median [IQR]</t>
    </r>
    <r>
      <rPr>
        <b/>
        <vertAlign val="superscript"/>
        <sz val="12"/>
        <color theme="1"/>
        <rFont val="Calibri"/>
        <family val="2"/>
        <scheme val="minor"/>
      </rPr>
      <t>e</t>
    </r>
  </si>
  <si>
    <t>Alphamissense score</t>
  </si>
  <si>
    <t>PP3</t>
  </si>
  <si>
    <t>BP4</t>
  </si>
  <si>
    <t>p.Ala322Thr</t>
  </si>
  <si>
    <t>p.Arg125Cys</t>
  </si>
  <si>
    <t xml:space="preserve">p.Pro83Thr </t>
  </si>
  <si>
    <t>Possibly damaging</t>
  </si>
  <si>
    <t>#</t>
  </si>
  <si>
    <t>PolyPhen v2</t>
  </si>
  <si>
    <t>green = benign (&lt;=0.446)</t>
  </si>
  <si>
    <t>orange = possibly damaging (&gt;0.446 and &lt;=0.908)</t>
  </si>
  <si>
    <t>red = probably damaging (&gt;0.908)</t>
  </si>
  <si>
    <t>CADD</t>
  </si>
  <si>
    <t>green = likely benign (&lt;=20)</t>
  </si>
  <si>
    <t>red = likely deleterious (&gt;20)</t>
  </si>
  <si>
    <t>Alphamissense</t>
  </si>
  <si>
    <t>green = benign (&lt;=0.34)</t>
  </si>
  <si>
    <t>orange = ambigous (&gt;0.34 and &lt;=0.56)</t>
  </si>
  <si>
    <t>red = pathogenic (&gt;0.56)</t>
  </si>
  <si>
    <t>p.Trp222*</t>
  </si>
  <si>
    <r>
      <t xml:space="preserve">Variant
</t>
    </r>
    <r>
      <rPr>
        <b/>
        <i/>
        <sz val="12"/>
        <rFont val="Calibri"/>
        <family val="2"/>
        <scheme val="minor"/>
      </rPr>
      <t>GABRG2</t>
    </r>
  </si>
  <si>
    <t>Fever, hyperventilation</t>
  </si>
  <si>
    <t>VPA, LCM</t>
  </si>
  <si>
    <t>Short Attention Spam</t>
  </si>
  <si>
    <t>Normal background, Spikes in right fronto/central region (13-18m)</t>
  </si>
  <si>
    <t>Normal background, generalized spike and wave complexes (3-5y)</t>
  </si>
  <si>
    <t xml:space="preserve">Fever </t>
  </si>
  <si>
    <t>Astigmatism</t>
  </si>
  <si>
    <t>Normal (19-24m)</t>
  </si>
  <si>
    <t>Focal motor seizure</t>
  </si>
  <si>
    <t>Tonic</t>
  </si>
  <si>
    <t>VPA, CLB</t>
  </si>
  <si>
    <t>LEV, PB</t>
  </si>
  <si>
    <t>Pathogenic
(PM2, PVS1, PP4)</t>
  </si>
  <si>
    <t>Likely pathogenic
(PM2, PP3, PP2, PP4, PS3)</t>
  </si>
  <si>
    <t>Likely pathogenic
(PP3, PP2, PP4, PS3)</t>
  </si>
  <si>
    <t>Pathogenic
(PM2, PP3, PP2, PM1, PP4, PS3)</t>
  </si>
  <si>
    <t>Pathogenic
(PM2, PVS1, PS2, PP4)</t>
  </si>
  <si>
    <t>Pathogenic
(PM2, PP3, PP2, PM1, PS2, PP4, PS3)</t>
  </si>
  <si>
    <t>Pathogenic
(PM2, BP4, PP2, PS2, PP4, PS3)</t>
  </si>
  <si>
    <t>Likely pathogenic
(PM2, BP4, PP2, PP4, PS3)</t>
  </si>
  <si>
    <t>VUS
(PP3, PP2, PP4, BS3)</t>
  </si>
  <si>
    <t>VUS
(PM2, BP4, PP2, PM1, PP4, BS3)</t>
  </si>
  <si>
    <t>Pathogenic
(PM2, PP3, PP2, PS2, PP4, PS3)</t>
  </si>
  <si>
    <t>ACMG classification</t>
  </si>
  <si>
    <t>p.Cys283Leufs*16</t>
  </si>
  <si>
    <t>γ2 mutation</t>
  </si>
  <si>
    <r>
      <rPr>
        <b/>
        <i/>
        <sz val="12"/>
        <color theme="1"/>
        <rFont val="Calibri"/>
        <family val="2"/>
        <scheme val="minor"/>
      </rPr>
      <t>GABRG2</t>
    </r>
    <r>
      <rPr>
        <b/>
        <sz val="12"/>
        <color theme="1"/>
        <rFont val="Calibri"/>
        <family val="2"/>
        <scheme val="minor"/>
      </rPr>
      <t xml:space="preserve"> variant</t>
    </r>
  </si>
  <si>
    <t>No epilepsy</t>
  </si>
  <si>
    <t>FS (GEFS+)</t>
  </si>
  <si>
    <t>ACMG PP3/BP4 support</t>
  </si>
  <si>
    <t>Focal unspecified</t>
  </si>
  <si>
    <t>Simple febrile seizures</t>
  </si>
  <si>
    <t>GTC, Myoclonic</t>
  </si>
  <si>
    <t>Febrile seizures unspecified</t>
  </si>
  <si>
    <t>Focal motor (hemi-clonic) to generalized</t>
  </si>
  <si>
    <t>Typical absences, atypical absences</t>
  </si>
  <si>
    <t>Generalized clonic</t>
  </si>
  <si>
    <t>Febrile seizure</t>
  </si>
  <si>
    <t>Slow awake background (1.5-2Hz) recurrent epileptiform discharges (GSW and PSW). Not frequent and more in awake than sleep state. Brief myoclonus (with EEG corelation) and GTC (3-5y)</t>
  </si>
  <si>
    <t xml:space="preserve">Mild </t>
  </si>
  <si>
    <t>Slightly motor coordination dosorder</t>
  </si>
  <si>
    <t>No head control, no sittiing, no walking</t>
  </si>
  <si>
    <t xml:space="preserve">Clumsy. </t>
  </si>
  <si>
    <t>head control</t>
  </si>
  <si>
    <t>CAE=childhood absence epilepsy; FS+= febrile seizures plus; GGE=genetic generalized epilepsy; GTC= generalized tonic-clonic; DD= developmental delay; DEE=developmental epileptic encephalopathy; DS=Dravet Syndrome; EMA =epilepsy with myoclonic absences; 
ESM=ethosuximide; FU= follow-up; GCS= generalized clonic seizure; GEFS+: genetic epilepsy with febrile seizures plus; GSW= generalized spike and wave; ID= intellectual disability; MAE= epilepsy with myoclonic-atonic seizures; 
PS= photic Stimulation; PSW= polispike and wave; SW= spike and wave;  ASM= anti-seizure medication; BRV= brivaracetam; CBD= cannabidiol; CBZ= carbamazepine; CLB= clobazam; CLN= clonazepam; ETM= ethosuximide; KD= ketogenic diet; 
LCM= lacosamide; LEV= levetiracetam; LORZ= lorazepam; LTG= lamotrigine; MCT= medium‐chain triglyceride; OXC= oxcarbazepine; PB= phenobarbital; PER= perampanel; TPM= topiramate; VGB= vigabatrin; VPA= valproic acid; ZNS= zonisamide</t>
  </si>
  <si>
    <t xml:space="preserve">Focal </t>
  </si>
  <si>
    <r>
      <t>De novo</t>
    </r>
    <r>
      <rPr>
        <b/>
        <vertAlign val="superscript"/>
        <sz val="12"/>
        <color theme="1"/>
        <rFont val="Calibri"/>
        <family val="2"/>
        <scheme val="minor"/>
      </rPr>
      <t>a</t>
    </r>
  </si>
  <si>
    <r>
      <t>Epilepsy</t>
    </r>
    <r>
      <rPr>
        <b/>
        <vertAlign val="superscript"/>
        <sz val="12"/>
        <color theme="1"/>
        <rFont val="Calibri"/>
        <family val="2"/>
        <scheme val="minor"/>
      </rPr>
      <t>b</t>
    </r>
  </si>
  <si>
    <r>
      <t>AoO</t>
    </r>
    <r>
      <rPr>
        <b/>
        <vertAlign val="superscript"/>
        <sz val="12"/>
        <color theme="1"/>
        <rFont val="Calibri"/>
        <family val="2"/>
        <scheme val="minor"/>
      </rPr>
      <t>c</t>
    </r>
  </si>
  <si>
    <r>
      <t>Sz frequency</t>
    </r>
    <r>
      <rPr>
        <b/>
        <vertAlign val="superscript"/>
        <sz val="12"/>
        <color theme="1"/>
        <rFont val="Calibri"/>
        <family val="2"/>
        <scheme val="minor"/>
      </rPr>
      <t>d</t>
    </r>
  </si>
  <si>
    <r>
      <t>Language delay</t>
    </r>
    <r>
      <rPr>
        <b/>
        <vertAlign val="superscript"/>
        <sz val="12"/>
        <color theme="1"/>
        <rFont val="Calibri"/>
        <family val="2"/>
        <scheme val="minor"/>
      </rPr>
      <t>f</t>
    </r>
  </si>
  <si>
    <r>
      <t>psychiatric issues</t>
    </r>
    <r>
      <rPr>
        <b/>
        <vertAlign val="superscript"/>
        <sz val="12"/>
        <color theme="1"/>
        <rFont val="Calibri"/>
        <family val="2"/>
        <scheme val="minor"/>
      </rPr>
      <t>g</t>
    </r>
  </si>
  <si>
    <r>
      <t>Motor skills</t>
    </r>
    <r>
      <rPr>
        <b/>
        <vertAlign val="superscript"/>
        <sz val="12"/>
        <color theme="1"/>
        <rFont val="Calibri"/>
        <family val="2"/>
        <scheme val="minor"/>
      </rPr>
      <t>h</t>
    </r>
  </si>
  <si>
    <r>
      <t>Hypotonia</t>
    </r>
    <r>
      <rPr>
        <b/>
        <vertAlign val="superscript"/>
        <sz val="12"/>
        <color theme="1"/>
        <rFont val="Calibri"/>
        <family val="2"/>
        <scheme val="minor"/>
      </rPr>
      <t>i</t>
    </r>
  </si>
  <si>
    <r>
      <t>Sum</t>
    </r>
    <r>
      <rPr>
        <b/>
        <vertAlign val="superscript"/>
        <sz val="12"/>
        <color theme="1"/>
        <rFont val="Calibri"/>
        <family val="2"/>
        <scheme val="minor"/>
      </rPr>
      <t>j</t>
    </r>
  </si>
  <si>
    <r>
      <t>Corrected sum</t>
    </r>
    <r>
      <rPr>
        <b/>
        <vertAlign val="superscript"/>
        <sz val="12"/>
        <color theme="1"/>
        <rFont val="Calibri"/>
        <family val="2"/>
        <scheme val="minor"/>
      </rPr>
      <t>k</t>
    </r>
  </si>
  <si>
    <r>
      <t>DD/ID</t>
    </r>
    <r>
      <rPr>
        <b/>
        <vertAlign val="superscript"/>
        <sz val="12"/>
        <color theme="1"/>
        <rFont val="Calibri"/>
        <family val="2"/>
        <scheme val="minor"/>
      </rPr>
      <t>e</t>
    </r>
  </si>
  <si>
    <t>Maximum</t>
  </si>
  <si>
    <r>
      <rPr>
        <vertAlign val="superscript"/>
        <sz val="10"/>
        <color theme="1"/>
        <rFont val="Calibri"/>
        <family val="2"/>
        <scheme val="minor"/>
      </rPr>
      <t>a</t>
    </r>
    <r>
      <rPr>
        <sz val="10"/>
        <color theme="1"/>
        <rFont val="Calibri"/>
        <family val="2"/>
        <scheme val="minor"/>
      </rPr>
      <t>Individuals with a de novo variant are scored 1, individuals with inherited variants are scored 0, unknown inheritance is left blank</t>
    </r>
  </si>
  <si>
    <r>
      <rPr>
        <vertAlign val="superscript"/>
        <sz val="10"/>
        <color theme="1"/>
        <rFont val="Calibri"/>
        <family val="2"/>
        <scheme val="minor"/>
      </rPr>
      <t>b</t>
    </r>
    <r>
      <rPr>
        <sz val="10"/>
        <color theme="1"/>
        <rFont val="Calibri"/>
        <family val="2"/>
        <scheme val="minor"/>
      </rPr>
      <t>Individuals with epilepsy are scored 1, individuals without epilepsy are scored 0</t>
    </r>
  </si>
  <si>
    <r>
      <rPr>
        <vertAlign val="superscript"/>
        <sz val="10"/>
        <color theme="1"/>
        <rFont val="Calibri"/>
        <family val="2"/>
        <scheme val="minor"/>
      </rPr>
      <t>c</t>
    </r>
    <r>
      <rPr>
        <sz val="10"/>
        <color theme="1"/>
        <rFont val="Calibri"/>
        <family val="2"/>
        <scheme val="minor"/>
      </rPr>
      <t>Individuals who presented with their first seizure (including febrile seizure) at 6 months of age or younger are scored 2, individuals who presented with their first seizure at older than six moths are scored 1 and individuals without a seizure are scored 0</t>
    </r>
  </si>
  <si>
    <r>
      <rPr>
        <vertAlign val="superscript"/>
        <sz val="10"/>
        <color theme="1"/>
        <rFont val="Calibri"/>
        <family val="2"/>
        <scheme val="minor"/>
      </rPr>
      <t>e</t>
    </r>
    <r>
      <rPr>
        <sz val="10"/>
        <color theme="1"/>
        <rFont val="Calibri"/>
        <family val="2"/>
        <scheme val="minor"/>
      </rPr>
      <t>Individuals with a severe developmental delay/intellectual disability are scored 2, individuals with moderate or mild developmental delay/intellectual disability are scored 1 and individuals with no developmental delay/intellectual disability are scored 0</t>
    </r>
  </si>
  <si>
    <r>
      <rPr>
        <vertAlign val="superscript"/>
        <sz val="10"/>
        <color theme="1"/>
        <rFont val="Calibri"/>
        <family val="2"/>
        <scheme val="minor"/>
      </rPr>
      <t>i</t>
    </r>
    <r>
      <rPr>
        <sz val="10"/>
        <color theme="1"/>
        <rFont val="Calibri"/>
        <family val="2"/>
        <scheme val="minor"/>
      </rPr>
      <t>Individuals with hypotonia are scored 1, individuals without hypotonia are scored 0, where unknown is left blank</t>
    </r>
  </si>
  <si>
    <r>
      <rPr>
        <vertAlign val="superscript"/>
        <sz val="10"/>
        <color theme="1"/>
        <rFont val="Calibri"/>
        <family val="2"/>
        <scheme val="minor"/>
      </rPr>
      <t>h</t>
    </r>
    <r>
      <rPr>
        <sz val="10"/>
        <color theme="1"/>
        <rFont val="Calibri"/>
        <family val="2"/>
        <scheme val="minor"/>
      </rPr>
      <t>Individuals who are nonambulant are scored 2, individuals with motor delay or clumsiness are scored 1, individuals with no motor deficits are scored 0</t>
    </r>
  </si>
  <si>
    <r>
      <rPr>
        <vertAlign val="superscript"/>
        <sz val="10"/>
        <color theme="1"/>
        <rFont val="Calibri"/>
        <family val="2"/>
        <scheme val="minor"/>
      </rPr>
      <t>g</t>
    </r>
    <r>
      <rPr>
        <sz val="10"/>
        <color theme="1"/>
        <rFont val="Calibri"/>
        <family val="2"/>
        <scheme val="minor"/>
      </rPr>
      <t>Individuals with psychiatric issues are scored 1, individuals with no psychiatric issues are scored 0, where not evaluated is left blank</t>
    </r>
  </si>
  <si>
    <r>
      <rPr>
        <vertAlign val="superscript"/>
        <sz val="10"/>
        <color theme="1"/>
        <rFont val="Calibri"/>
        <family val="2"/>
        <scheme val="minor"/>
      </rPr>
      <t>d</t>
    </r>
    <r>
      <rPr>
        <sz val="10"/>
        <color theme="1"/>
        <rFont val="Calibri"/>
        <family val="2"/>
        <scheme val="minor"/>
      </rPr>
      <t>Individuals with daily or weekly seizures are scored 2, patients with monthly or rare seizures are scored 1 and individuals who are seizure free are scored 0</t>
    </r>
  </si>
  <si>
    <r>
      <rPr>
        <vertAlign val="superscript"/>
        <sz val="10"/>
        <color theme="1"/>
        <rFont val="Calibri"/>
        <family val="2"/>
        <scheme val="minor"/>
      </rPr>
      <t>f</t>
    </r>
    <r>
      <rPr>
        <sz val="10"/>
        <color theme="1"/>
        <rFont val="Calibri"/>
        <family val="2"/>
        <scheme val="minor"/>
      </rPr>
      <t>Individuals who are nonverbal are scored 2, individuals with any language delay are scored 1, individuals with no language delay are scored zero</t>
    </r>
  </si>
  <si>
    <r>
      <rPr>
        <vertAlign val="superscript"/>
        <sz val="10"/>
        <color theme="1"/>
        <rFont val="Calibri"/>
        <family val="2"/>
        <scheme val="minor"/>
      </rPr>
      <t>j</t>
    </r>
    <r>
      <rPr>
        <sz val="10"/>
        <color theme="1"/>
        <rFont val="Calibri"/>
        <family val="2"/>
        <scheme val="minor"/>
      </rPr>
      <t>Sum is the addition of scores from a-j, where a maximum severity index is a score of 14</t>
    </r>
  </si>
  <si>
    <r>
      <rPr>
        <vertAlign val="superscript"/>
        <sz val="10"/>
        <color theme="1"/>
        <rFont val="Calibri"/>
        <family val="2"/>
        <scheme val="minor"/>
      </rPr>
      <t>k</t>
    </r>
    <r>
      <rPr>
        <sz val="10"/>
        <color theme="1"/>
        <rFont val="Calibri"/>
        <family val="2"/>
        <scheme val="minor"/>
      </rPr>
      <t xml:space="preserve">Corrected sum normalised when scores are left blank. The sum is divided by the potential score and multiplied by 14. (e.g. if inheritance is unknown and left blank, only 13 out of 14 remaining scores can be accumulated. The final score out of 13 is then converted to a score out of 14 by multiplying by 14/13).  </t>
    </r>
  </si>
  <si>
    <t>GTC, myoclonia during sleeping</t>
  </si>
  <si>
    <t>VUS
(PM2, PP3, PP2, PS2, PP4, BS3)</t>
  </si>
  <si>
    <t>VUS
(PP3, PP2, PS2, PP4, BS3)</t>
  </si>
  <si>
    <t>c.506T&gt;C</t>
  </si>
  <si>
    <t>p.Ala106Thr</t>
  </si>
  <si>
    <t>p.Met199Val</t>
  </si>
  <si>
    <t>p.Val104Gly</t>
  </si>
  <si>
    <t>p.Arg323Trp</t>
  </si>
  <si>
    <t>p.Arg323Gln</t>
  </si>
  <si>
    <t>p.Asn71Thrfs*14</t>
  </si>
  <si>
    <t>p.Arg136*</t>
  </si>
  <si>
    <t>p.Ile186Metfs*59</t>
  </si>
  <si>
    <t>p.Arg224*</t>
  </si>
  <si>
    <t>p.Glu250*</t>
  </si>
  <si>
    <t>p.Gln398*</t>
  </si>
  <si>
    <t xml:space="preserve">p.Pro83Thr       </t>
  </si>
  <si>
    <t>p.Met169Thr</t>
  </si>
  <si>
    <t>p.Ala322Asp</t>
  </si>
  <si>
    <t>eTable 1. Summary of the phenotypic and genetic details of the cohort, detailed functional data and In silico prediction tool scores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</si>
</sst>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2" x14ac:knownFonts="1">
    <font>
      <sz val="11"/>
      <color theme="1"/>
      <name val="Calibri"/>
      <family val="2"/>
      <scheme val="minor"/>
    </font>
    <font>
      <u/>
      <sz val="11"/>
      <color theme="10"/>
      <name val="Calibri"/>
      <family val="2"/>
      <scheme val="minor"/>
    </font>
    <font>
      <u/>
      <sz val="11"/>
      <color theme="11"/>
      <name val="Calibri"/>
      <family val="2"/>
      <scheme val="minor"/>
    </font>
    <font>
      <sz val="11"/>
      <color rgb="FF000000"/>
      <name val="Calibri"/>
      <family val="2"/>
      <charset val="1"/>
    </font>
    <font>
      <sz val="12"/>
      <color rgb="FF000000"/>
      <name val="Calibri"/>
      <family val="2"/>
      <charset val="1"/>
    </font>
    <font>
      <sz val="10"/>
      <name val="Verdana"/>
      <family val="2"/>
      <charset val="1"/>
    </font>
    <font>
      <sz val="12"/>
      <name val="Calibri"/>
      <family val="2"/>
      <scheme val="minor"/>
    </font>
    <font>
      <b/>
      <sz val="12"/>
      <name val="Calibri"/>
      <family val="2"/>
      <scheme val="minor"/>
    </font>
    <font>
      <i/>
      <sz val="12"/>
      <name val="Calibri"/>
      <family val="2"/>
      <scheme val="minor"/>
    </font>
    <font>
      <b/>
      <sz val="12"/>
      <color theme="1"/>
      <name val="Calibri"/>
      <family val="2"/>
      <scheme val="minor"/>
    </font>
    <font>
      <sz val="12"/>
      <color theme="1"/>
      <name val="Calibri"/>
      <family val="2"/>
      <scheme val="minor"/>
    </font>
    <font>
      <b/>
      <vertAlign val="subscript"/>
      <sz val="12"/>
      <name val="Calibri"/>
      <family val="2"/>
      <scheme val="minor"/>
    </font>
    <font>
      <b/>
      <i/>
      <sz val="12"/>
      <color theme="1"/>
      <name val="Calibri"/>
      <family val="2"/>
      <scheme val="minor"/>
    </font>
    <font>
      <b/>
      <vertAlign val="subscript"/>
      <sz val="12"/>
      <color theme="1"/>
      <name val="Calibri"/>
      <family val="2"/>
      <scheme val="minor"/>
    </font>
    <font>
      <i/>
      <sz val="12"/>
      <color theme="1"/>
      <name val="Calibri"/>
      <family val="2"/>
      <scheme val="minor"/>
    </font>
    <font>
      <vertAlign val="subscript"/>
      <sz val="12"/>
      <color theme="1"/>
      <name val="Calibri"/>
      <family val="2"/>
      <scheme val="minor"/>
    </font>
    <font>
      <b/>
      <sz val="12"/>
      <color rgb="FF0070C0"/>
      <name val="Calibri"/>
      <family val="2"/>
      <scheme val="minor"/>
    </font>
    <font>
      <vertAlign val="superscript"/>
      <sz val="12"/>
      <color theme="1"/>
      <name val="Calibri"/>
      <family val="2"/>
      <scheme val="minor"/>
    </font>
    <font>
      <vertAlign val="superscript"/>
      <sz val="12"/>
      <name val="Calibri"/>
      <family val="2"/>
      <scheme val="minor"/>
    </font>
    <font>
      <sz val="12"/>
      <color rgb="FF00B050"/>
      <name val="Calibri"/>
      <family val="2"/>
      <scheme val="minor"/>
    </font>
    <font>
      <b/>
      <vertAlign val="superscript"/>
      <sz val="12"/>
      <color theme="1"/>
      <name val="Calibri"/>
      <family val="2"/>
      <scheme val="minor"/>
    </font>
    <font>
      <b/>
      <vertAlign val="superscript"/>
      <sz val="12"/>
      <name val="Calibri"/>
      <family val="2"/>
      <scheme val="minor"/>
    </font>
    <font>
      <sz val="12"/>
      <color rgb="FF000000"/>
      <name val="Calibri"/>
      <family val="2"/>
      <scheme val="minor"/>
    </font>
    <font>
      <b/>
      <i/>
      <sz val="12"/>
      <name val="Calibri"/>
      <family val="2"/>
      <scheme val="minor"/>
    </font>
    <font>
      <i/>
      <sz val="12"/>
      <color rgb="FF000000"/>
      <name val="Calibri"/>
      <family val="2"/>
      <scheme val="minor"/>
    </font>
    <font>
      <sz val="12"/>
      <color rgb="FFC00000"/>
      <name val="Calibri"/>
      <family val="2"/>
      <scheme val="minor"/>
    </font>
    <font>
      <sz val="12"/>
      <color theme="7" tint="-0.249977111117893"/>
      <name val="Calibri"/>
      <family val="2"/>
      <scheme val="minor"/>
    </font>
    <font>
      <b/>
      <sz val="12"/>
      <color rgb="FFC00000"/>
      <name val="Calibri"/>
      <family val="2"/>
      <scheme val="minor"/>
    </font>
    <font>
      <sz val="10"/>
      <color theme="1"/>
      <name val="Calibri"/>
      <family val="2"/>
      <scheme val="minor"/>
    </font>
    <font>
      <vertAlign val="superscript"/>
      <sz val="10"/>
      <color theme="1"/>
      <name val="Calibri"/>
      <family val="2"/>
      <scheme val="minor"/>
    </font>
    <font>
      <sz val="12"/>
      <color rgb="FF7030A0"/>
      <name val="Calibri"/>
      <family val="2"/>
      <scheme val="minor"/>
    </font>
    <font>
      <b/>
      <sz val="11"/>
      <color theme="1"/>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bgColor indexed="64"/>
      </patternFill>
    </fill>
    <fill>
      <patternFill patternType="solid">
        <fgColor theme="6" tint="0.59999389629810485"/>
        <bgColor indexed="26"/>
      </patternFill>
    </fill>
    <fill>
      <patternFill patternType="solid">
        <fgColor theme="5" tint="0.59999389629810485"/>
        <bgColor rgb="FF000000"/>
      </patternFill>
    </fill>
    <fill>
      <patternFill patternType="solid">
        <fgColor theme="2" tint="-9.9978637043366805E-2"/>
        <bgColor indexed="26"/>
      </patternFill>
    </fill>
    <fill>
      <patternFill patternType="solid">
        <fgColor theme="2" tint="-9.9978637043366805E-2"/>
        <bgColor rgb="FF000000"/>
      </patternFill>
    </fill>
    <fill>
      <patternFill patternType="solid">
        <fgColor theme="5" tint="0.79998168889431442"/>
        <bgColor indexed="64"/>
      </patternFill>
    </fill>
    <fill>
      <patternFill patternType="solid">
        <fgColor theme="5" tint="0.79998168889431442"/>
        <bgColor rgb="FF000000"/>
      </patternFill>
    </fill>
    <fill>
      <patternFill patternType="solid">
        <fgColor theme="5" tint="0.79998168889431442"/>
        <bgColor indexed="26"/>
      </patternFill>
    </fill>
    <fill>
      <patternFill patternType="solid">
        <fgColor theme="8" tint="0.79998168889431442"/>
        <bgColor indexed="64"/>
      </patternFill>
    </fill>
    <fill>
      <patternFill patternType="solid">
        <fgColor theme="8" tint="0.79998168889431442"/>
        <bgColor rgb="FF000000"/>
      </patternFill>
    </fill>
    <fill>
      <patternFill patternType="solid">
        <fgColor theme="6" tint="0.79998168889431442"/>
        <bgColor indexed="64"/>
      </patternFill>
    </fill>
    <fill>
      <patternFill patternType="solid">
        <fgColor theme="7"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auto="1"/>
      </right>
      <top style="thin">
        <color auto="1"/>
      </top>
      <bottom style="thin">
        <color auto="1"/>
      </bottom>
      <diagonal/>
    </border>
  </borders>
  <cellStyleXfs count="1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0" borderId="0"/>
    <xf numFmtId="0" fontId="4" fillId="0" borderId="0"/>
    <xf numFmtId="0" fontId="5" fillId="0" borderId="0"/>
    <xf numFmtId="0" fontId="1" fillId="0" borderId="0" applyNumberFormat="0" applyFill="0" applyBorder="0" applyAlignment="0" applyProtection="0"/>
  </cellStyleXfs>
  <cellXfs count="147">
    <xf numFmtId="0" fontId="0" fillId="0" borderId="0" xfId="0"/>
    <xf numFmtId="0" fontId="6" fillId="3" borderId="1" xfId="0" applyFont="1" applyFill="1" applyBorder="1" applyAlignment="1" applyProtection="1">
      <alignment horizontal="center" vertical="center" wrapText="1"/>
      <protection locked="0"/>
    </xf>
    <xf numFmtId="0" fontId="6" fillId="3" borderId="1" xfId="0" applyFont="1" applyFill="1" applyBorder="1" applyAlignment="1">
      <alignment horizontal="center" vertical="center" wrapText="1"/>
    </xf>
    <xf numFmtId="0" fontId="6" fillId="4" borderId="1" xfId="0" applyFont="1" applyFill="1" applyBorder="1" applyAlignment="1" applyProtection="1">
      <alignment horizontal="center" vertical="center" wrapText="1"/>
      <protection locked="0"/>
    </xf>
    <xf numFmtId="0" fontId="6" fillId="4" borderId="1" xfId="9" applyFont="1" applyFill="1" applyBorder="1" applyAlignment="1" applyProtection="1">
      <alignment horizontal="center" vertical="center" wrapText="1"/>
      <protection locked="0"/>
    </xf>
    <xf numFmtId="0" fontId="10" fillId="0" borderId="0" xfId="0" applyFont="1"/>
    <xf numFmtId="0" fontId="6" fillId="5" borderId="0" xfId="0" applyFont="1" applyFill="1" applyAlignment="1">
      <alignment horizontal="center" vertical="center"/>
    </xf>
    <xf numFmtId="1" fontId="6" fillId="5" borderId="0" xfId="0" applyNumberFormat="1" applyFont="1" applyFill="1" applyAlignment="1">
      <alignment horizontal="center" vertical="center"/>
    </xf>
    <xf numFmtId="0" fontId="6" fillId="5" borderId="0" xfId="0" quotePrefix="1" applyFont="1" applyFill="1" applyAlignment="1">
      <alignment horizontal="center" vertical="center"/>
    </xf>
    <xf numFmtId="0" fontId="10" fillId="0" borderId="0" xfId="0" applyFont="1" applyAlignment="1">
      <alignment horizontal="center"/>
    </xf>
    <xf numFmtId="0" fontId="10" fillId="5" borderId="0" xfId="0" applyFont="1" applyFill="1" applyAlignment="1">
      <alignment horizontal="center"/>
    </xf>
    <xf numFmtId="0" fontId="16" fillId="5" borderId="0" xfId="0" applyFont="1" applyFill="1" applyAlignment="1">
      <alignment horizontal="center" vertical="center"/>
    </xf>
    <xf numFmtId="0" fontId="6" fillId="5" borderId="3" xfId="0" applyFont="1" applyFill="1" applyBorder="1" applyAlignment="1">
      <alignment horizontal="center" vertical="center"/>
    </xf>
    <xf numFmtId="0" fontId="6" fillId="5" borderId="3" xfId="0" quotePrefix="1" applyFont="1" applyFill="1" applyBorder="1" applyAlignment="1">
      <alignment horizontal="center" vertical="center"/>
    </xf>
    <xf numFmtId="1" fontId="6" fillId="5" borderId="3" xfId="0" applyNumberFormat="1" applyFont="1" applyFill="1" applyBorder="1" applyAlignment="1">
      <alignment horizontal="center" vertical="center"/>
    </xf>
    <xf numFmtId="0" fontId="7" fillId="2" borderId="0" xfId="0" applyFont="1" applyFill="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0" fontId="6" fillId="0" borderId="0" xfId="0" applyFont="1" applyAlignment="1" applyProtection="1">
      <alignment horizontal="left" vertical="center"/>
      <protection locked="0"/>
    </xf>
    <xf numFmtId="0" fontId="7" fillId="2" borderId="1" xfId="0" applyFont="1" applyFill="1" applyBorder="1" applyAlignment="1" applyProtection="1">
      <alignment horizontal="center" vertical="center" wrapText="1"/>
      <protection locked="0"/>
    </xf>
    <xf numFmtId="0" fontId="7" fillId="2" borderId="1" xfId="9" applyFont="1" applyFill="1" applyBorder="1" applyAlignment="1" applyProtection="1">
      <alignment horizontal="center" vertical="center" wrapText="1"/>
      <protection locked="0"/>
    </xf>
    <xf numFmtId="0" fontId="6" fillId="0" borderId="0" xfId="0" applyFont="1" applyAlignment="1" applyProtection="1">
      <alignment vertical="center" wrapText="1"/>
      <protection locked="0"/>
    </xf>
    <xf numFmtId="0" fontId="10" fillId="0" borderId="0" xfId="0" applyFont="1" applyAlignment="1">
      <alignment horizontal="left" vertical="center"/>
    </xf>
    <xf numFmtId="0" fontId="10" fillId="0" borderId="0" xfId="0" applyFont="1" applyAlignment="1">
      <alignment horizontal="center" vertical="center"/>
    </xf>
    <xf numFmtId="0" fontId="10" fillId="5" borderId="0" xfId="0" applyFont="1" applyFill="1" applyAlignment="1">
      <alignment horizontal="center" vertical="center"/>
    </xf>
    <xf numFmtId="0" fontId="6" fillId="6" borderId="0" xfId="0" applyFont="1" applyFill="1" applyAlignment="1">
      <alignment horizontal="center" vertical="center"/>
    </xf>
    <xf numFmtId="1" fontId="6" fillId="6" borderId="0" xfId="0" applyNumberFormat="1" applyFont="1" applyFill="1" applyAlignment="1">
      <alignment horizontal="center" vertical="center"/>
    </xf>
    <xf numFmtId="0" fontId="10" fillId="6" borderId="0" xfId="0" applyFont="1" applyFill="1" applyAlignment="1">
      <alignment horizontal="center" vertical="center"/>
    </xf>
    <xf numFmtId="0" fontId="10" fillId="6" borderId="0" xfId="0" applyFont="1" applyFill="1" applyAlignment="1">
      <alignment horizontal="center"/>
    </xf>
    <xf numFmtId="0" fontId="9" fillId="5" borderId="3" xfId="0" applyFont="1" applyFill="1" applyBorder="1" applyAlignment="1">
      <alignment horizontal="center"/>
    </xf>
    <xf numFmtId="0" fontId="9" fillId="7" borderId="7" xfId="9"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3" borderId="1" xfId="7" applyFont="1" applyFill="1" applyBorder="1" applyAlignment="1">
      <alignment horizontal="center" vertical="center" wrapText="1"/>
    </xf>
    <xf numFmtId="0" fontId="6" fillId="4" borderId="6" xfId="0" applyFont="1" applyFill="1" applyBorder="1" applyAlignment="1" applyProtection="1">
      <alignment horizontal="center" vertical="center" wrapText="1"/>
      <protection locked="0"/>
    </xf>
    <xf numFmtId="0" fontId="6" fillId="9" borderId="1" xfId="9"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9" borderId="5" xfId="9"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11" borderId="1" xfId="0" applyFont="1" applyFill="1" applyBorder="1" applyAlignment="1" applyProtection="1">
      <alignment horizontal="center" vertical="center" wrapText="1"/>
      <protection locked="0"/>
    </xf>
    <xf numFmtId="0" fontId="6" fillId="11" borderId="1" xfId="0" applyFont="1" applyFill="1" applyBorder="1" applyAlignment="1">
      <alignment horizontal="center" vertical="center" wrapText="1"/>
    </xf>
    <xf numFmtId="0" fontId="6" fillId="4" borderId="1" xfId="0" quotePrefix="1" applyFont="1" applyFill="1" applyBorder="1" applyAlignment="1" applyProtection="1">
      <alignment horizontal="center" vertical="center" wrapText="1"/>
      <protection locked="0"/>
    </xf>
    <xf numFmtId="0" fontId="6" fillId="11" borderId="1" xfId="0" quotePrefix="1" applyFont="1" applyFill="1" applyBorder="1" applyAlignment="1" applyProtection="1">
      <alignment horizontal="center" vertical="center" wrapText="1"/>
      <protection locked="0"/>
    </xf>
    <xf numFmtId="0" fontId="6" fillId="3" borderId="1" xfId="0" quotePrefix="1" applyFont="1" applyFill="1" applyBorder="1" applyAlignment="1" applyProtection="1">
      <alignment horizontal="center" vertical="center" wrapText="1"/>
      <protection locked="0"/>
    </xf>
    <xf numFmtId="0" fontId="6" fillId="11" borderId="1" xfId="9" applyFont="1" applyFill="1" applyBorder="1" applyAlignment="1" applyProtection="1">
      <alignment horizontal="center" vertical="center" wrapText="1"/>
      <protection locked="0"/>
    </xf>
    <xf numFmtId="0" fontId="6" fillId="11" borderId="1" xfId="0" quotePrefix="1" applyFont="1" applyFill="1" applyBorder="1" applyAlignment="1">
      <alignment horizontal="center" vertical="center" wrapText="1"/>
    </xf>
    <xf numFmtId="0" fontId="6" fillId="12" borderId="1" xfId="0" applyFont="1" applyFill="1" applyBorder="1" applyAlignment="1">
      <alignment horizontal="center" vertical="center" wrapText="1"/>
    </xf>
    <xf numFmtId="14" fontId="6" fillId="11" borderId="1" xfId="0" applyNumberFormat="1" applyFont="1" applyFill="1" applyBorder="1" applyAlignment="1" applyProtection="1">
      <alignment horizontal="center" vertical="center" wrapText="1"/>
      <protection locked="0"/>
    </xf>
    <xf numFmtId="0" fontId="6" fillId="11" borderId="1" xfId="7" applyFont="1" applyFill="1" applyBorder="1" applyAlignment="1" applyProtection="1">
      <alignment horizontal="center" vertical="center" wrapText="1"/>
      <protection locked="0"/>
    </xf>
    <xf numFmtId="17" fontId="6" fillId="3" borderId="1" xfId="0" applyNumberFormat="1" applyFont="1" applyFill="1" applyBorder="1" applyAlignment="1" applyProtection="1">
      <alignment horizontal="center" vertical="center" wrapText="1"/>
      <protection locked="0"/>
    </xf>
    <xf numFmtId="0" fontId="8" fillId="11" borderId="1" xfId="0" applyFont="1" applyFill="1" applyBorder="1" applyAlignment="1" applyProtection="1">
      <alignment horizontal="center" vertical="center" wrapText="1"/>
      <protection locked="0"/>
    </xf>
    <xf numFmtId="0" fontId="6" fillId="13" borderId="1" xfId="9" applyFont="1" applyFill="1" applyBorder="1" applyAlignment="1">
      <alignment horizontal="center" vertical="center" wrapText="1"/>
    </xf>
    <xf numFmtId="0" fontId="6" fillId="11" borderId="0" xfId="0" applyFont="1" applyFill="1" applyAlignment="1" applyProtection="1">
      <alignment horizontal="center" vertical="center" wrapText="1"/>
      <protection locked="0"/>
    </xf>
    <xf numFmtId="0" fontId="10" fillId="11" borderId="1" xfId="0" applyFont="1" applyFill="1" applyBorder="1" applyAlignment="1">
      <alignment horizontal="center" vertical="center" wrapText="1"/>
    </xf>
    <xf numFmtId="0" fontId="6" fillId="11" borderId="0" xfId="0" applyFont="1" applyFill="1" applyAlignment="1">
      <alignment horizontal="center" vertical="center" wrapText="1"/>
    </xf>
    <xf numFmtId="0" fontId="6" fillId="11" borderId="1" xfId="7" applyFont="1" applyFill="1" applyBorder="1" applyAlignment="1">
      <alignment horizontal="center" vertical="center" wrapText="1"/>
    </xf>
    <xf numFmtId="0" fontId="6" fillId="11" borderId="5" xfId="0" applyFont="1" applyFill="1" applyBorder="1" applyAlignment="1" applyProtection="1">
      <alignment horizontal="center" vertical="center" wrapText="1"/>
      <protection locked="0"/>
    </xf>
    <xf numFmtId="0" fontId="6" fillId="11" borderId="6" xfId="0" applyFont="1" applyFill="1" applyBorder="1" applyAlignment="1" applyProtection="1">
      <alignment horizontal="center" vertical="center" wrapText="1"/>
      <protection locked="0"/>
    </xf>
    <xf numFmtId="0" fontId="22" fillId="11" borderId="1" xfId="7" applyFont="1" applyFill="1" applyBorder="1" applyAlignment="1">
      <alignment horizontal="center" vertical="center" wrapText="1"/>
    </xf>
    <xf numFmtId="0" fontId="6" fillId="11" borderId="1" xfId="10" applyFont="1" applyFill="1" applyBorder="1" applyAlignment="1" applyProtection="1">
      <alignment horizontal="center" vertical="center" wrapText="1"/>
      <protection locked="0"/>
    </xf>
    <xf numFmtId="0" fontId="6" fillId="3" borderId="1" xfId="8" applyFont="1" applyFill="1" applyBorder="1" applyAlignment="1">
      <alignment horizontal="center" vertical="center" wrapText="1"/>
    </xf>
    <xf numFmtId="49" fontId="6" fillId="3" borderId="1" xfId="0" applyNumberFormat="1" applyFont="1" applyFill="1" applyBorder="1" applyAlignment="1" applyProtection="1">
      <alignment horizontal="center" vertical="center" wrapText="1"/>
      <protection locked="0"/>
    </xf>
    <xf numFmtId="0" fontId="6" fillId="3" borderId="5" xfId="0" applyFont="1" applyFill="1" applyBorder="1" applyAlignment="1">
      <alignment horizontal="center" vertical="center" wrapText="1"/>
    </xf>
    <xf numFmtId="0" fontId="7" fillId="11" borderId="1" xfId="0" applyFont="1" applyFill="1" applyBorder="1" applyAlignment="1" applyProtection="1">
      <alignment horizontal="center" vertical="center" wrapText="1"/>
      <protection locked="0"/>
    </xf>
    <xf numFmtId="0" fontId="7" fillId="11" borderId="1" xfId="0" applyFont="1" applyFill="1" applyBorder="1" applyAlignment="1">
      <alignment horizontal="center" vertical="center" wrapText="1"/>
    </xf>
    <xf numFmtId="0" fontId="23" fillId="3" borderId="1" xfId="0" applyFont="1" applyFill="1" applyBorder="1" applyAlignment="1" applyProtection="1">
      <alignment horizontal="left" vertical="center"/>
      <protection locked="0"/>
    </xf>
    <xf numFmtId="0" fontId="7" fillId="3" borderId="1"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protection locked="0"/>
    </xf>
    <xf numFmtId="0" fontId="7" fillId="4" borderId="1"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8" fillId="11" borderId="1" xfId="9" applyFont="1" applyFill="1" applyBorder="1" applyAlignment="1" applyProtection="1">
      <alignment horizontal="center" vertical="center" wrapText="1"/>
      <protection locked="0"/>
    </xf>
    <xf numFmtId="0" fontId="8" fillId="11" borderId="0" xfId="0" applyFont="1" applyFill="1" applyAlignment="1" applyProtection="1">
      <alignment horizontal="center" vertical="center" wrapText="1"/>
      <protection locked="0"/>
    </xf>
    <xf numFmtId="0" fontId="6" fillId="0" borderId="0" xfId="0" applyFont="1" applyAlignment="1">
      <alignment horizontal="center" vertical="center"/>
    </xf>
    <xf numFmtId="1" fontId="6" fillId="0" borderId="0" xfId="0" applyNumberFormat="1" applyFont="1" applyAlignment="1">
      <alignment horizontal="center" vertical="center"/>
    </xf>
    <xf numFmtId="0" fontId="10" fillId="0" borderId="3" xfId="0" applyFont="1" applyBorder="1" applyAlignment="1">
      <alignment horizontal="center"/>
    </xf>
    <xf numFmtId="0" fontId="16" fillId="0" borderId="0" xfId="0" applyFont="1" applyAlignment="1">
      <alignment horizontal="center" vertical="center"/>
    </xf>
    <xf numFmtId="2" fontId="6" fillId="0" borderId="0" xfId="0" applyNumberFormat="1" applyFont="1" applyAlignment="1">
      <alignment horizontal="center" vertical="center"/>
    </xf>
    <xf numFmtId="164" fontId="6" fillId="6" borderId="0" xfId="0" applyNumberFormat="1" applyFont="1" applyFill="1" applyAlignment="1">
      <alignment horizontal="center" vertical="center"/>
    </xf>
    <xf numFmtId="164" fontId="6" fillId="5" borderId="3" xfId="0" applyNumberFormat="1" applyFont="1" applyFill="1" applyBorder="1" applyAlignment="1">
      <alignment horizontal="center" vertical="center"/>
    </xf>
    <xf numFmtId="2" fontId="6" fillId="6" borderId="0" xfId="0" applyNumberFormat="1" applyFont="1" applyFill="1" applyAlignment="1">
      <alignment horizontal="center" vertical="center"/>
    </xf>
    <xf numFmtId="0" fontId="19" fillId="0" borderId="0" xfId="0" applyFont="1" applyAlignment="1">
      <alignment horizontal="center"/>
    </xf>
    <xf numFmtId="0" fontId="19" fillId="0" borderId="3" xfId="0" applyFont="1" applyBorder="1" applyAlignment="1">
      <alignment horizontal="center"/>
    </xf>
    <xf numFmtId="0" fontId="25" fillId="0" borderId="0" xfId="0" applyFont="1" applyAlignment="1">
      <alignment horizontal="center"/>
    </xf>
    <xf numFmtId="0" fontId="25" fillId="6" borderId="0" xfId="0" applyFont="1" applyFill="1" applyAlignment="1">
      <alignment horizontal="center"/>
    </xf>
    <xf numFmtId="0" fontId="25" fillId="5" borderId="0" xfId="0" applyFont="1" applyFill="1" applyAlignment="1">
      <alignment horizontal="center"/>
    </xf>
    <xf numFmtId="0" fontId="25" fillId="0" borderId="3" xfId="0" applyFont="1" applyBorder="1" applyAlignment="1">
      <alignment horizontal="center"/>
    </xf>
    <xf numFmtId="0" fontId="19" fillId="6" borderId="0" xfId="0" applyFont="1" applyFill="1" applyAlignment="1">
      <alignment horizontal="center"/>
    </xf>
    <xf numFmtId="0" fontId="26" fillId="5" borderId="0" xfId="0" applyFont="1" applyFill="1" applyAlignment="1">
      <alignment horizontal="center"/>
    </xf>
    <xf numFmtId="0" fontId="26" fillId="0" borderId="0" xfId="0" applyFont="1" applyAlignment="1">
      <alignment horizontal="center"/>
    </xf>
    <xf numFmtId="165" fontId="19" fillId="0" borderId="3" xfId="0" applyNumberFormat="1" applyFont="1" applyBorder="1" applyAlignment="1">
      <alignment horizontal="center"/>
    </xf>
    <xf numFmtId="0" fontId="23" fillId="14" borderId="1" xfId="0" applyFont="1" applyFill="1" applyBorder="1" applyAlignment="1" applyProtection="1">
      <alignment horizontal="left" vertical="center"/>
      <protection locked="0"/>
    </xf>
    <xf numFmtId="0" fontId="6" fillId="14" borderId="1" xfId="0" applyFont="1" applyFill="1" applyBorder="1" applyAlignment="1" applyProtection="1">
      <alignment horizontal="center" vertical="center" wrapText="1"/>
      <protection locked="0"/>
    </xf>
    <xf numFmtId="0" fontId="6" fillId="14" borderId="4" xfId="0" applyFont="1" applyFill="1" applyBorder="1" applyAlignment="1" applyProtection="1">
      <alignment horizontal="center" vertical="center" wrapText="1"/>
      <protection locked="0"/>
    </xf>
    <xf numFmtId="0" fontId="6" fillId="14" borderId="8" xfId="0" applyFont="1" applyFill="1" applyBorder="1" applyAlignment="1" applyProtection="1">
      <alignment horizontal="center" vertical="center" wrapText="1"/>
      <protection locked="0"/>
    </xf>
    <xf numFmtId="0" fontId="6" fillId="14" borderId="1" xfId="7" applyFont="1" applyFill="1" applyBorder="1" applyAlignment="1" applyProtection="1">
      <alignment horizontal="center" vertical="center" wrapText="1"/>
      <protection locked="0"/>
    </xf>
    <xf numFmtId="0" fontId="6" fillId="14" borderId="0" xfId="0" applyFont="1" applyFill="1" applyAlignment="1" applyProtection="1">
      <alignment horizontal="center" vertical="center" wrapText="1"/>
      <protection locked="0"/>
    </xf>
    <xf numFmtId="0" fontId="7" fillId="14" borderId="1" xfId="0" applyFont="1" applyFill="1" applyBorder="1" applyAlignment="1" applyProtection="1">
      <alignment horizontal="center" vertical="center" wrapText="1"/>
      <protection locked="0"/>
    </xf>
    <xf numFmtId="0" fontId="6" fillId="14" borderId="1" xfId="8" applyFont="1" applyFill="1" applyBorder="1" applyAlignment="1" applyProtection="1">
      <alignment horizontal="center" vertical="center" wrapText="1"/>
      <protection locked="0"/>
    </xf>
    <xf numFmtId="0" fontId="6" fillId="14" borderId="4" xfId="8" applyFont="1" applyFill="1" applyBorder="1" applyAlignment="1" applyProtection="1">
      <alignment horizontal="center" vertical="center" wrapText="1"/>
      <protection locked="0"/>
    </xf>
    <xf numFmtId="0" fontId="6" fillId="14" borderId="1" xfId="8" applyFont="1" applyFill="1" applyBorder="1" applyAlignment="1">
      <alignment horizontal="center" vertical="center" wrapText="1"/>
    </xf>
    <xf numFmtId="0" fontId="6" fillId="14" borderId="1" xfId="0" quotePrefix="1" applyFont="1" applyFill="1" applyBorder="1" applyAlignment="1" applyProtection="1">
      <alignment horizontal="center" vertical="center" wrapText="1"/>
      <protection locked="0"/>
    </xf>
    <xf numFmtId="0" fontId="10" fillId="14" borderId="1" xfId="0" applyFont="1" applyFill="1" applyBorder="1" applyAlignment="1">
      <alignment horizontal="center" vertical="center" wrapText="1"/>
    </xf>
    <xf numFmtId="0" fontId="6" fillId="14" borderId="4" xfId="0" applyFont="1" applyFill="1" applyBorder="1" applyAlignment="1" applyProtection="1">
      <alignment vertical="center" wrapText="1"/>
      <protection locked="0"/>
    </xf>
    <xf numFmtId="0" fontId="22" fillId="14" borderId="1" xfId="0" applyFont="1" applyFill="1" applyBorder="1" applyAlignment="1">
      <alignment horizontal="center" vertical="center" wrapText="1"/>
    </xf>
    <xf numFmtId="0" fontId="6" fillId="15" borderId="1"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7" fillId="2" borderId="3" xfId="0" applyFont="1" applyFill="1" applyBorder="1" applyAlignment="1">
      <alignment horizontal="center" vertical="center"/>
    </xf>
    <xf numFmtId="0" fontId="27" fillId="5" borderId="0" xfId="0" applyFont="1" applyFill="1" applyAlignment="1">
      <alignment horizontal="center" vertical="center"/>
    </xf>
    <xf numFmtId="0" fontId="27" fillId="6" borderId="0" xfId="0" applyFont="1" applyFill="1" applyAlignment="1">
      <alignment horizontal="center" vertical="center"/>
    </xf>
    <xf numFmtId="0" fontId="27" fillId="0" borderId="0" xfId="0" applyFont="1" applyAlignment="1">
      <alignment horizontal="center" vertical="center"/>
    </xf>
    <xf numFmtId="0" fontId="27" fillId="6" borderId="0" xfId="0" quotePrefix="1" applyFont="1" applyFill="1" applyAlignment="1">
      <alignment horizontal="center" vertical="center"/>
    </xf>
    <xf numFmtId="0" fontId="27" fillId="0" borderId="0" xfId="0" quotePrefix="1" applyFont="1" applyAlignment="1">
      <alignment horizontal="center" vertical="center"/>
    </xf>
    <xf numFmtId="1" fontId="6" fillId="11" borderId="1" xfId="0" applyNumberFormat="1" applyFont="1" applyFill="1" applyBorder="1" applyAlignment="1" applyProtection="1">
      <alignment horizontal="center" vertical="center" wrapText="1"/>
      <protection locked="0"/>
    </xf>
    <xf numFmtId="16" fontId="6" fillId="11" borderId="1" xfId="9" quotePrefix="1" applyNumberFormat="1" applyFont="1" applyFill="1" applyBorder="1" applyAlignment="1" applyProtection="1">
      <alignment horizontal="center" vertical="center" wrapText="1"/>
      <protection locked="0"/>
    </xf>
    <xf numFmtId="0" fontId="6" fillId="11" borderId="1" xfId="9" quotePrefix="1"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1" fontId="6" fillId="3" borderId="1" xfId="0" quotePrefix="1" applyNumberFormat="1" applyFont="1" applyFill="1" applyBorder="1" applyAlignment="1" applyProtection="1">
      <alignment horizontal="center" vertical="center" wrapText="1"/>
      <protection locked="0"/>
    </xf>
    <xf numFmtId="0" fontId="6" fillId="15" borderId="6" xfId="0"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Alignment="1">
      <alignment vertical="center"/>
    </xf>
    <xf numFmtId="0" fontId="10" fillId="11" borderId="0" xfId="0" applyFont="1" applyFill="1" applyAlignment="1">
      <alignment horizontal="center" vertical="center"/>
    </xf>
    <xf numFmtId="0" fontId="10" fillId="11" borderId="0" xfId="0" applyFont="1" applyFill="1" applyAlignment="1">
      <alignment vertical="center"/>
    </xf>
    <xf numFmtId="0" fontId="14" fillId="16" borderId="0" xfId="0" applyFont="1" applyFill="1" applyAlignment="1">
      <alignment horizontal="center" vertical="center"/>
    </xf>
    <xf numFmtId="0" fontId="14" fillId="16" borderId="0" xfId="0" applyFont="1" applyFill="1" applyAlignment="1">
      <alignment vertical="center"/>
    </xf>
    <xf numFmtId="0" fontId="10" fillId="3" borderId="0" xfId="0" applyFont="1" applyFill="1" applyAlignment="1">
      <alignment horizontal="center" vertical="center"/>
    </xf>
    <xf numFmtId="0" fontId="10" fillId="3" borderId="0" xfId="0" applyFont="1" applyFill="1" applyAlignment="1">
      <alignment vertical="center"/>
    </xf>
    <xf numFmtId="0" fontId="10" fillId="14" borderId="0" xfId="0" applyFont="1" applyFill="1" applyAlignment="1">
      <alignment horizontal="center" vertical="center"/>
    </xf>
    <xf numFmtId="0" fontId="10" fillId="14" borderId="0" xfId="0" applyFont="1" applyFill="1" applyAlignment="1">
      <alignment vertical="center"/>
    </xf>
    <xf numFmtId="17" fontId="10" fillId="0" borderId="0" xfId="0" quotePrefix="1" applyNumberFormat="1" applyFont="1" applyAlignment="1">
      <alignment horizontal="center" vertical="center"/>
    </xf>
    <xf numFmtId="0" fontId="10" fillId="0" borderId="0" xfId="0" applyFont="1" applyAlignment="1">
      <alignment vertical="center"/>
    </xf>
    <xf numFmtId="164" fontId="10" fillId="11" borderId="0" xfId="0" applyNumberFormat="1" applyFont="1" applyFill="1" applyAlignment="1">
      <alignment horizontal="center" vertical="center"/>
    </xf>
    <xf numFmtId="164" fontId="14" fillId="16" borderId="0" xfId="0" applyNumberFormat="1" applyFont="1" applyFill="1" applyAlignment="1">
      <alignment horizontal="center" vertical="center"/>
    </xf>
    <xf numFmtId="164" fontId="10" fillId="3" borderId="0" xfId="0" applyNumberFormat="1" applyFont="1" applyFill="1" applyAlignment="1">
      <alignment horizontal="center" vertical="center"/>
    </xf>
    <xf numFmtId="164" fontId="10" fillId="14" borderId="0" xfId="0" applyNumberFormat="1" applyFont="1" applyFill="1" applyAlignment="1">
      <alignment horizontal="center" vertical="center"/>
    </xf>
    <xf numFmtId="164" fontId="10" fillId="0" borderId="0" xfId="0" applyNumberFormat="1" applyFont="1" applyAlignment="1">
      <alignment horizontal="center" vertical="center"/>
    </xf>
    <xf numFmtId="0" fontId="9" fillId="2" borderId="0" xfId="0" applyFont="1" applyFill="1" applyAlignment="1">
      <alignment horizontal="center" vertical="center"/>
    </xf>
    <xf numFmtId="0" fontId="28" fillId="0" borderId="0" xfId="0" applyFont="1" applyAlignment="1">
      <alignment horizontal="left" vertical="center"/>
    </xf>
    <xf numFmtId="0" fontId="10" fillId="17" borderId="0" xfId="0" applyFont="1" applyFill="1" applyAlignment="1">
      <alignment horizontal="center" vertical="center"/>
    </xf>
    <xf numFmtId="0" fontId="10" fillId="17" borderId="0" xfId="0" applyFont="1" applyFill="1" applyAlignment="1">
      <alignment vertical="center"/>
    </xf>
    <xf numFmtId="0" fontId="6" fillId="11" borderId="0" xfId="0" applyFont="1" applyFill="1" applyAlignment="1">
      <alignment horizontal="center" vertical="center"/>
    </xf>
    <xf numFmtId="0" fontId="6" fillId="11" borderId="0" xfId="0" applyFont="1" applyFill="1" applyAlignment="1">
      <alignment vertical="center"/>
    </xf>
    <xf numFmtId="0" fontId="30" fillId="11" borderId="0" xfId="0" applyFont="1" applyFill="1" applyAlignment="1">
      <alignment horizontal="center" vertical="center"/>
    </xf>
    <xf numFmtId="0" fontId="23" fillId="11" borderId="1" xfId="0" applyFont="1" applyFill="1" applyBorder="1" applyAlignment="1" applyProtection="1">
      <alignment horizontal="left" vertical="center"/>
      <protection locked="0"/>
    </xf>
    <xf numFmtId="0" fontId="31" fillId="0" borderId="0" xfId="0" applyFont="1"/>
    <xf numFmtId="0" fontId="6" fillId="0" borderId="0" xfId="0" applyFont="1" applyAlignment="1" applyProtection="1">
      <alignment horizontal="left" vertical="center" wrapText="1"/>
      <protection locked="0"/>
    </xf>
  </cellXfs>
  <cellStyles count="11">
    <cellStyle name="Collegamento ipertestuale" xfId="1" builtinId="8" hidden="1"/>
    <cellStyle name="Collegamento ipertestuale" xfId="3" builtinId="8" hidden="1"/>
    <cellStyle name="Collegamento ipertestuale" xfId="5" builtinId="8" hidden="1"/>
    <cellStyle name="Collegamento ipertestuale" xfId="10" builtinId="8"/>
    <cellStyle name="Collegamento ipertestuale visitato" xfId="2" builtinId="9" hidden="1"/>
    <cellStyle name="Collegamento ipertestuale visitato" xfId="4" builtinId="9" hidden="1"/>
    <cellStyle name="Collegamento ipertestuale visitato" xfId="6" builtinId="9" hidden="1"/>
    <cellStyle name="Excel Built-in Normal" xfId="9" xr:uid="{00000000-0005-0000-0000-000003000000}"/>
    <cellStyle name="Normal 2" xfId="7" xr:uid="{00000000-0005-0000-0000-000009000000}"/>
    <cellStyle name="Normale" xfId="0" builtinId="0"/>
    <cellStyle name="TableStyleLight1" xfId="8" xr:uid="{00000000-0005-0000-0000-00000A000000}"/>
  </cellStyles>
  <dxfs count="0"/>
  <tableStyles count="0" defaultTableStyle="TableStyleMedium2" defaultPivotStyle="PivotStyleLight16"/>
  <colors>
    <mruColors>
      <color rgb="FFF5C5DB"/>
      <color rgb="FFFF99FF"/>
      <color rgb="FF0EBFE2"/>
      <color rgb="FFFFFF99"/>
      <color rgb="FFFF3399"/>
      <color rgb="FFE5D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ADBF-6B08-402A-92C6-3539D6D8197B}">
  <dimension ref="A1"/>
  <sheetViews>
    <sheetView tabSelected="1" workbookViewId="0">
      <selection activeCell="B8" sqref="B8"/>
    </sheetView>
  </sheetViews>
  <sheetFormatPr defaultRowHeight="14.4" x14ac:dyDescent="0.3"/>
  <sheetData>
    <row r="1" spans="1:1" x14ac:dyDescent="0.3">
      <c r="A1" s="145" t="s">
        <v>667</v>
      </c>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57"/>
  <sheetViews>
    <sheetView zoomScale="80" zoomScaleNormal="80" workbookViewId="0">
      <pane ySplit="1" topLeftCell="A2" activePane="bottomLeft" state="frozen"/>
      <selection pane="bottomLeft"/>
    </sheetView>
  </sheetViews>
  <sheetFormatPr defaultColWidth="8.6640625" defaultRowHeight="15.6" x14ac:dyDescent="0.3"/>
  <cols>
    <col min="1" max="1" width="12" style="69" customWidth="1"/>
    <col min="2" max="2" width="11.33203125" style="17" bestFit="1" customWidth="1"/>
    <col min="3" max="3" width="34.33203125" style="17" bestFit="1" customWidth="1"/>
    <col min="4" max="4" width="27.6640625" style="17" bestFit="1" customWidth="1"/>
    <col min="5" max="5" width="16.6640625" style="17" bestFit="1" customWidth="1"/>
    <col min="6" max="6" width="11.44140625" style="17" bestFit="1" customWidth="1"/>
    <col min="7" max="7" width="34.109375" style="17" customWidth="1"/>
    <col min="8" max="8" width="14.33203125" style="17" bestFit="1" customWidth="1"/>
    <col min="9" max="9" width="10.33203125" style="17" customWidth="1"/>
    <col min="10" max="10" width="11.33203125" style="17" bestFit="1" customWidth="1"/>
    <col min="11" max="11" width="18.6640625" style="17" customWidth="1"/>
    <col min="12" max="12" width="21.6640625" style="17" customWidth="1"/>
    <col min="13" max="13" width="21.5546875" style="17" bestFit="1" customWidth="1"/>
    <col min="14" max="14" width="20.5546875" style="17" customWidth="1"/>
    <col min="15" max="16" width="20.5546875" style="17" bestFit="1" customWidth="1"/>
    <col min="17" max="17" width="11.44140625" style="17" customWidth="1"/>
    <col min="18" max="18" width="16.6640625" style="17" customWidth="1"/>
    <col min="19" max="19" width="14" style="17" bestFit="1" customWidth="1"/>
    <col min="20" max="20" width="23.33203125" style="17" bestFit="1" customWidth="1"/>
    <col min="21" max="21" width="18" style="17" bestFit="1" customWidth="1"/>
    <col min="22" max="22" width="19.5546875" style="17" bestFit="1" customWidth="1"/>
    <col min="23" max="23" width="19.5546875" style="17" customWidth="1"/>
    <col min="24" max="24" width="20.44140625" style="17" customWidth="1"/>
    <col min="25" max="25" width="24.33203125" style="17" customWidth="1"/>
    <col min="26" max="26" width="16.6640625" style="17" bestFit="1" customWidth="1"/>
    <col min="27" max="27" width="19" style="17" customWidth="1"/>
    <col min="28" max="28" width="18.33203125" style="17" bestFit="1" customWidth="1"/>
    <col min="29" max="29" width="19.5546875" style="17" bestFit="1" customWidth="1"/>
    <col min="30" max="30" width="20.6640625" style="17" customWidth="1"/>
    <col min="31" max="31" width="18.5546875" style="17" bestFit="1" customWidth="1"/>
    <col min="32" max="32" width="19.33203125" style="17" bestFit="1" customWidth="1"/>
    <col min="33" max="33" width="17.33203125" style="17" bestFit="1" customWidth="1"/>
    <col min="34" max="34" width="20.33203125" style="17" bestFit="1" customWidth="1"/>
    <col min="35" max="35" width="22.33203125" style="17" bestFit="1" customWidth="1"/>
    <col min="36" max="36" width="11.6640625" style="17" bestFit="1" customWidth="1"/>
    <col min="37" max="37" width="14.33203125" style="17" bestFit="1" customWidth="1"/>
    <col min="38" max="38" width="18.6640625" style="17" customWidth="1"/>
    <col min="39" max="40" width="44.6640625" style="17" bestFit="1" customWidth="1"/>
    <col min="41" max="41" width="48.6640625" style="17" bestFit="1" customWidth="1"/>
    <col min="42" max="42" width="39.33203125" style="17" bestFit="1" customWidth="1"/>
    <col min="43" max="16384" width="8.6640625" style="17"/>
  </cols>
  <sheetData>
    <row r="1" spans="1:42" s="15" customFormat="1" ht="62.4" x14ac:dyDescent="0.3">
      <c r="A1" s="20" t="s">
        <v>566</v>
      </c>
      <c r="B1" s="20" t="s">
        <v>310</v>
      </c>
      <c r="C1" s="20" t="s">
        <v>579</v>
      </c>
      <c r="D1" s="20" t="s">
        <v>116</v>
      </c>
      <c r="E1" s="20" t="s">
        <v>2</v>
      </c>
      <c r="F1" s="20" t="s">
        <v>36</v>
      </c>
      <c r="G1" s="20" t="s">
        <v>603</v>
      </c>
      <c r="H1" s="20" t="s">
        <v>300</v>
      </c>
      <c r="I1" s="20" t="s">
        <v>409</v>
      </c>
      <c r="J1" s="20" t="s">
        <v>326</v>
      </c>
      <c r="K1" s="20" t="s">
        <v>5</v>
      </c>
      <c r="L1" s="20" t="s">
        <v>331</v>
      </c>
      <c r="M1" s="20" t="s">
        <v>332</v>
      </c>
      <c r="N1" s="20" t="s">
        <v>333</v>
      </c>
      <c r="O1" s="20" t="s">
        <v>327</v>
      </c>
      <c r="P1" s="20" t="s">
        <v>328</v>
      </c>
      <c r="Q1" s="20" t="s">
        <v>410</v>
      </c>
      <c r="R1" s="20" t="s">
        <v>127</v>
      </c>
      <c r="S1" s="20" t="s">
        <v>408</v>
      </c>
      <c r="T1" s="20" t="s">
        <v>329</v>
      </c>
      <c r="U1" s="21" t="s">
        <v>179</v>
      </c>
      <c r="V1" s="21" t="s">
        <v>197</v>
      </c>
      <c r="W1" s="31" t="s">
        <v>456</v>
      </c>
      <c r="X1" s="20" t="s">
        <v>305</v>
      </c>
      <c r="Y1" s="20" t="s">
        <v>334</v>
      </c>
      <c r="Z1" s="20" t="s">
        <v>407</v>
      </c>
      <c r="AA1" s="20" t="s">
        <v>489</v>
      </c>
      <c r="AB1" s="20" t="s">
        <v>311</v>
      </c>
      <c r="AC1" s="20" t="s">
        <v>312</v>
      </c>
      <c r="AD1" s="20" t="s">
        <v>4</v>
      </c>
      <c r="AE1" s="20" t="s">
        <v>491</v>
      </c>
      <c r="AF1" s="20" t="s">
        <v>492</v>
      </c>
      <c r="AG1" s="20" t="s">
        <v>1</v>
      </c>
      <c r="AH1" s="20" t="s">
        <v>3</v>
      </c>
      <c r="AI1" s="20" t="s">
        <v>109</v>
      </c>
      <c r="AJ1" s="20" t="s">
        <v>150</v>
      </c>
      <c r="AK1" s="20" t="s">
        <v>151</v>
      </c>
      <c r="AL1" s="20" t="s">
        <v>330</v>
      </c>
      <c r="AM1" s="20" t="s">
        <v>0</v>
      </c>
      <c r="AN1" s="20" t="s">
        <v>495</v>
      </c>
      <c r="AO1" s="20" t="s">
        <v>508</v>
      </c>
      <c r="AP1" s="20" t="s">
        <v>123</v>
      </c>
    </row>
    <row r="2" spans="1:42" s="71" customFormat="1" ht="30" customHeight="1" x14ac:dyDescent="0.3">
      <c r="A2" s="144" t="s">
        <v>306</v>
      </c>
      <c r="B2" s="50"/>
      <c r="C2" s="50"/>
      <c r="D2" s="50"/>
      <c r="E2" s="50"/>
      <c r="F2" s="50"/>
      <c r="G2" s="50"/>
      <c r="H2" s="50"/>
      <c r="I2" s="50"/>
      <c r="J2" s="50"/>
      <c r="K2" s="50"/>
      <c r="L2" s="50"/>
      <c r="M2" s="50"/>
      <c r="N2" s="50"/>
      <c r="O2" s="50"/>
      <c r="P2" s="50"/>
      <c r="Q2" s="50"/>
      <c r="R2" s="50"/>
      <c r="S2" s="50"/>
      <c r="T2" s="50"/>
      <c r="U2" s="50"/>
      <c r="V2" s="70"/>
      <c r="W2" s="50"/>
      <c r="X2" s="50"/>
      <c r="Y2" s="50"/>
      <c r="Z2" s="50"/>
      <c r="AA2" s="50"/>
      <c r="AB2" s="50"/>
      <c r="AC2" s="50"/>
      <c r="AD2" s="50"/>
      <c r="AE2" s="50"/>
      <c r="AF2" s="50"/>
      <c r="AG2" s="50"/>
      <c r="AH2" s="50"/>
      <c r="AI2" s="50"/>
      <c r="AJ2" s="50"/>
      <c r="AK2" s="50"/>
      <c r="AL2" s="50"/>
      <c r="AM2" s="50"/>
      <c r="AN2" s="50"/>
      <c r="AO2" s="50"/>
      <c r="AP2" s="50"/>
    </row>
    <row r="3" spans="1:42" s="52" customFormat="1" ht="31.2" x14ac:dyDescent="0.3">
      <c r="A3" s="63">
        <v>1</v>
      </c>
      <c r="B3" s="39" t="s">
        <v>474</v>
      </c>
      <c r="C3" s="39" t="s">
        <v>62</v>
      </c>
      <c r="D3" s="39" t="s">
        <v>658</v>
      </c>
      <c r="E3" s="39" t="s">
        <v>42</v>
      </c>
      <c r="F3" s="39" t="s">
        <v>12</v>
      </c>
      <c r="G3" s="39" t="s">
        <v>596</v>
      </c>
      <c r="H3" s="39" t="s">
        <v>296</v>
      </c>
      <c r="I3" s="39" t="s">
        <v>7</v>
      </c>
      <c r="J3" s="39" t="s">
        <v>480</v>
      </c>
      <c r="K3" s="39" t="s">
        <v>610</v>
      </c>
      <c r="L3" s="39" t="s">
        <v>392</v>
      </c>
      <c r="M3" s="39" t="s">
        <v>174</v>
      </c>
      <c r="N3" s="39" t="s">
        <v>12</v>
      </c>
      <c r="O3" s="39" t="s">
        <v>43</v>
      </c>
      <c r="P3" s="39" t="s">
        <v>11</v>
      </c>
      <c r="Q3" s="39" t="s">
        <v>6</v>
      </c>
      <c r="R3" s="39" t="s">
        <v>128</v>
      </c>
      <c r="S3" s="39" t="s">
        <v>6</v>
      </c>
      <c r="T3" s="39" t="s">
        <v>11</v>
      </c>
      <c r="U3" s="39" t="s">
        <v>9</v>
      </c>
      <c r="V3" s="44" t="s">
        <v>12</v>
      </c>
      <c r="W3" s="51" t="s">
        <v>9</v>
      </c>
      <c r="X3" s="39" t="s">
        <v>26</v>
      </c>
      <c r="Y3" s="39" t="s">
        <v>26</v>
      </c>
      <c r="Z3" s="39" t="s">
        <v>6</v>
      </c>
      <c r="AA3" s="39" t="s">
        <v>162</v>
      </c>
      <c r="AB3" s="44" t="s">
        <v>12</v>
      </c>
      <c r="AC3" s="44" t="s">
        <v>12</v>
      </c>
      <c r="AD3" s="39" t="s">
        <v>26</v>
      </c>
      <c r="AE3" s="44" t="s">
        <v>12</v>
      </c>
      <c r="AF3" s="44" t="s">
        <v>12</v>
      </c>
      <c r="AG3" s="39" t="s">
        <v>118</v>
      </c>
      <c r="AH3" s="39" t="s">
        <v>213</v>
      </c>
      <c r="AI3" s="39" t="s">
        <v>6</v>
      </c>
      <c r="AJ3" s="39" t="s">
        <v>6</v>
      </c>
      <c r="AK3" s="39" t="s">
        <v>6</v>
      </c>
      <c r="AL3" s="39" t="s">
        <v>6</v>
      </c>
      <c r="AM3" s="39" t="s">
        <v>6</v>
      </c>
      <c r="AN3" s="39" t="s">
        <v>205</v>
      </c>
      <c r="AO3" s="44" t="s">
        <v>12</v>
      </c>
      <c r="AP3" s="39" t="s">
        <v>18</v>
      </c>
    </row>
    <row r="4" spans="1:42" s="52" customFormat="1" ht="46.8" x14ac:dyDescent="0.3">
      <c r="A4" s="63">
        <v>2</v>
      </c>
      <c r="B4" s="39" t="s">
        <v>476</v>
      </c>
      <c r="C4" s="39" t="s">
        <v>537</v>
      </c>
      <c r="D4" s="39" t="s">
        <v>536</v>
      </c>
      <c r="E4" s="39" t="s">
        <v>65</v>
      </c>
      <c r="F4" s="39" t="s">
        <v>12</v>
      </c>
      <c r="G4" s="39" t="s">
        <v>592</v>
      </c>
      <c r="H4" s="39" t="s">
        <v>608</v>
      </c>
      <c r="I4" s="39" t="s">
        <v>7</v>
      </c>
      <c r="J4" s="113" t="s">
        <v>480</v>
      </c>
      <c r="K4" s="39" t="s">
        <v>611</v>
      </c>
      <c r="L4" s="39" t="s">
        <v>612</v>
      </c>
      <c r="M4" s="39" t="s">
        <v>12</v>
      </c>
      <c r="N4" s="39" t="s">
        <v>12</v>
      </c>
      <c r="O4" s="39" t="s">
        <v>125</v>
      </c>
      <c r="P4" s="39" t="s">
        <v>11</v>
      </c>
      <c r="Q4" s="39" t="s">
        <v>12</v>
      </c>
      <c r="R4" s="39" t="s">
        <v>580</v>
      </c>
      <c r="S4" s="39" t="s">
        <v>6</v>
      </c>
      <c r="T4" s="39" t="s">
        <v>413</v>
      </c>
      <c r="U4" s="39" t="s">
        <v>581</v>
      </c>
      <c r="V4" s="44" t="s">
        <v>315</v>
      </c>
      <c r="W4" s="51" t="s">
        <v>581</v>
      </c>
      <c r="X4" s="39" t="s">
        <v>26</v>
      </c>
      <c r="Y4" s="39" t="s">
        <v>26</v>
      </c>
      <c r="Z4" s="39" t="s">
        <v>6</v>
      </c>
      <c r="AA4" s="39" t="s">
        <v>162</v>
      </c>
      <c r="AB4" s="114" t="s">
        <v>485</v>
      </c>
      <c r="AC4" s="115" t="s">
        <v>480</v>
      </c>
      <c r="AD4" s="39" t="s">
        <v>26</v>
      </c>
      <c r="AE4" s="115" t="s">
        <v>480</v>
      </c>
      <c r="AF4" s="44" t="s">
        <v>12</v>
      </c>
      <c r="AG4" s="39" t="s">
        <v>118</v>
      </c>
      <c r="AH4" s="39" t="s">
        <v>213</v>
      </c>
      <c r="AI4" s="39" t="s">
        <v>6</v>
      </c>
      <c r="AJ4" s="39" t="s">
        <v>6</v>
      </c>
      <c r="AK4" s="39" t="s">
        <v>6</v>
      </c>
      <c r="AL4" s="39" t="s">
        <v>582</v>
      </c>
      <c r="AM4" s="39" t="s">
        <v>6</v>
      </c>
      <c r="AN4" s="39" t="s">
        <v>583</v>
      </c>
      <c r="AO4" s="39" t="s">
        <v>584</v>
      </c>
      <c r="AP4" s="40" t="s">
        <v>12</v>
      </c>
    </row>
    <row r="5" spans="1:42" s="52" customFormat="1" ht="62.4" x14ac:dyDescent="0.3">
      <c r="A5" s="63">
        <v>3</v>
      </c>
      <c r="B5" s="39" t="s">
        <v>475</v>
      </c>
      <c r="C5" s="39" t="s">
        <v>82</v>
      </c>
      <c r="D5" s="39" t="s">
        <v>659</v>
      </c>
      <c r="E5" s="39" t="s">
        <v>301</v>
      </c>
      <c r="F5" s="39" t="s">
        <v>12</v>
      </c>
      <c r="G5" s="39" t="s">
        <v>592</v>
      </c>
      <c r="H5" s="39" t="s">
        <v>101</v>
      </c>
      <c r="I5" s="39" t="s">
        <v>7</v>
      </c>
      <c r="J5" s="39" t="s">
        <v>481</v>
      </c>
      <c r="K5" s="39" t="s">
        <v>613</v>
      </c>
      <c r="L5" s="39" t="s">
        <v>12</v>
      </c>
      <c r="M5" s="39" t="s">
        <v>12</v>
      </c>
      <c r="N5" s="39" t="s">
        <v>12</v>
      </c>
      <c r="O5" s="39" t="s">
        <v>43</v>
      </c>
      <c r="P5" s="39" t="s">
        <v>11</v>
      </c>
      <c r="Q5" s="39" t="s">
        <v>6</v>
      </c>
      <c r="R5" s="39" t="s">
        <v>22</v>
      </c>
      <c r="S5" s="39" t="s">
        <v>6</v>
      </c>
      <c r="T5" s="39" t="s">
        <v>11</v>
      </c>
      <c r="U5" s="39" t="s">
        <v>12</v>
      </c>
      <c r="V5" s="39" t="s">
        <v>183</v>
      </c>
      <c r="W5" s="53" t="s">
        <v>183</v>
      </c>
      <c r="X5" s="39" t="s">
        <v>26</v>
      </c>
      <c r="Y5" s="39" t="s">
        <v>26</v>
      </c>
      <c r="Z5" s="39" t="s">
        <v>6</v>
      </c>
      <c r="AA5" s="39" t="s">
        <v>162</v>
      </c>
      <c r="AB5" s="42" t="s">
        <v>485</v>
      </c>
      <c r="AC5" s="42" t="s">
        <v>485</v>
      </c>
      <c r="AD5" s="39" t="s">
        <v>26</v>
      </c>
      <c r="AE5" s="42" t="s">
        <v>480</v>
      </c>
      <c r="AF5" s="39" t="s">
        <v>26</v>
      </c>
      <c r="AG5" s="39" t="s">
        <v>26</v>
      </c>
      <c r="AH5" s="39" t="s">
        <v>26</v>
      </c>
      <c r="AI5" s="39" t="s">
        <v>6</v>
      </c>
      <c r="AJ5" s="39" t="s">
        <v>6</v>
      </c>
      <c r="AK5" s="39" t="s">
        <v>6</v>
      </c>
      <c r="AL5" s="39" t="s">
        <v>6</v>
      </c>
      <c r="AM5" s="39" t="s">
        <v>6</v>
      </c>
      <c r="AN5" s="44" t="s">
        <v>12</v>
      </c>
      <c r="AO5" s="44" t="s">
        <v>12</v>
      </c>
      <c r="AP5" s="39" t="s">
        <v>18</v>
      </c>
    </row>
    <row r="6" spans="1:42" s="52" customFormat="1" ht="62.4" x14ac:dyDescent="0.3">
      <c r="A6" s="64">
        <v>4</v>
      </c>
      <c r="B6" s="39" t="s">
        <v>476</v>
      </c>
      <c r="C6" s="39" t="s">
        <v>83</v>
      </c>
      <c r="D6" s="39" t="s">
        <v>659</v>
      </c>
      <c r="E6" s="39" t="s">
        <v>302</v>
      </c>
      <c r="F6" s="39" t="s">
        <v>12</v>
      </c>
      <c r="G6" s="39" t="s">
        <v>592</v>
      </c>
      <c r="H6" s="39" t="s">
        <v>222</v>
      </c>
      <c r="I6" s="39" t="s">
        <v>7</v>
      </c>
      <c r="J6" s="39" t="s">
        <v>480</v>
      </c>
      <c r="K6" s="39" t="s">
        <v>614</v>
      </c>
      <c r="L6" s="39" t="s">
        <v>615</v>
      </c>
      <c r="M6" s="39" t="s">
        <v>12</v>
      </c>
      <c r="N6" s="39" t="s">
        <v>12</v>
      </c>
      <c r="O6" s="39" t="s">
        <v>45</v>
      </c>
      <c r="P6" s="39" t="s">
        <v>142</v>
      </c>
      <c r="Q6" s="39" t="s">
        <v>6</v>
      </c>
      <c r="R6" s="39" t="s">
        <v>6</v>
      </c>
      <c r="S6" s="39" t="s">
        <v>6</v>
      </c>
      <c r="T6" s="39" t="s">
        <v>413</v>
      </c>
      <c r="U6" s="39" t="s">
        <v>184</v>
      </c>
      <c r="V6" s="39" t="s">
        <v>12</v>
      </c>
      <c r="W6" s="46" t="s">
        <v>185</v>
      </c>
      <c r="X6" s="39" t="s">
        <v>26</v>
      </c>
      <c r="Y6" s="39" t="s">
        <v>53</v>
      </c>
      <c r="Z6" s="39" t="s">
        <v>6</v>
      </c>
      <c r="AA6" s="42" t="s">
        <v>484</v>
      </c>
      <c r="AB6" s="44" t="s">
        <v>12</v>
      </c>
      <c r="AC6" s="42" t="s">
        <v>486</v>
      </c>
      <c r="AD6" s="39" t="s">
        <v>26</v>
      </c>
      <c r="AE6" s="42" t="s">
        <v>481</v>
      </c>
      <c r="AF6" s="39" t="s">
        <v>493</v>
      </c>
      <c r="AG6" s="39" t="s">
        <v>196</v>
      </c>
      <c r="AH6" s="39" t="s">
        <v>211</v>
      </c>
      <c r="AI6" s="39" t="s">
        <v>6</v>
      </c>
      <c r="AJ6" s="39" t="s">
        <v>6</v>
      </c>
      <c r="AK6" s="39" t="s">
        <v>6</v>
      </c>
      <c r="AL6" s="39" t="s">
        <v>6</v>
      </c>
      <c r="AM6" s="39" t="s">
        <v>6</v>
      </c>
      <c r="AN6" s="44" t="s">
        <v>12</v>
      </c>
      <c r="AO6" s="44" t="s">
        <v>12</v>
      </c>
      <c r="AP6" s="39" t="s">
        <v>18</v>
      </c>
    </row>
    <row r="7" spans="1:42" s="54" customFormat="1" ht="46.8" x14ac:dyDescent="0.3">
      <c r="A7" s="63">
        <v>5</v>
      </c>
      <c r="B7" s="40" t="s">
        <v>476</v>
      </c>
      <c r="C7" s="40" t="s">
        <v>345</v>
      </c>
      <c r="D7" s="40" t="s">
        <v>344</v>
      </c>
      <c r="E7" s="40" t="s">
        <v>67</v>
      </c>
      <c r="F7" s="39" t="s">
        <v>12</v>
      </c>
      <c r="G7" s="39" t="s">
        <v>592</v>
      </c>
      <c r="H7" s="40" t="s">
        <v>401</v>
      </c>
      <c r="I7" s="40" t="s">
        <v>7</v>
      </c>
      <c r="J7" s="40" t="s">
        <v>482</v>
      </c>
      <c r="K7" s="40" t="s">
        <v>392</v>
      </c>
      <c r="L7" s="40" t="s">
        <v>396</v>
      </c>
      <c r="M7" s="40" t="s">
        <v>12</v>
      </c>
      <c r="N7" s="40" t="s">
        <v>12</v>
      </c>
      <c r="O7" s="40" t="s">
        <v>125</v>
      </c>
      <c r="P7" s="40" t="s">
        <v>125</v>
      </c>
      <c r="Q7" s="40" t="s">
        <v>6</v>
      </c>
      <c r="R7" s="40" t="s">
        <v>22</v>
      </c>
      <c r="S7" s="40" t="s">
        <v>6</v>
      </c>
      <c r="T7" s="40" t="s">
        <v>413</v>
      </c>
      <c r="U7" s="40" t="s">
        <v>335</v>
      </c>
      <c r="V7" s="40" t="s">
        <v>185</v>
      </c>
      <c r="W7" s="46" t="s">
        <v>471</v>
      </c>
      <c r="X7" s="40" t="s">
        <v>26</v>
      </c>
      <c r="Y7" s="40" t="s">
        <v>26</v>
      </c>
      <c r="Z7" s="40" t="s">
        <v>6</v>
      </c>
      <c r="AA7" s="40" t="s">
        <v>162</v>
      </c>
      <c r="AB7" s="40" t="s">
        <v>12</v>
      </c>
      <c r="AC7" s="45" t="s">
        <v>482</v>
      </c>
      <c r="AD7" s="40" t="s">
        <v>26</v>
      </c>
      <c r="AE7" s="40" t="s">
        <v>12</v>
      </c>
      <c r="AF7" s="40" t="s">
        <v>12</v>
      </c>
      <c r="AG7" s="40" t="s">
        <v>26</v>
      </c>
      <c r="AH7" s="40" t="s">
        <v>26</v>
      </c>
      <c r="AI7" s="40" t="s">
        <v>6</v>
      </c>
      <c r="AJ7" s="40" t="s">
        <v>6</v>
      </c>
      <c r="AK7" s="40" t="s">
        <v>336</v>
      </c>
      <c r="AL7" s="40" t="s">
        <v>337</v>
      </c>
      <c r="AM7" s="40" t="s">
        <v>6</v>
      </c>
      <c r="AN7" s="40" t="s">
        <v>496</v>
      </c>
      <c r="AO7" s="40" t="s">
        <v>509</v>
      </c>
      <c r="AP7" s="40" t="s">
        <v>26</v>
      </c>
    </row>
    <row r="8" spans="1:42" s="52" customFormat="1" ht="31.2" x14ac:dyDescent="0.3">
      <c r="A8" s="64">
        <v>6</v>
      </c>
      <c r="B8" s="39" t="s">
        <v>477</v>
      </c>
      <c r="C8" s="39" t="s">
        <v>85</v>
      </c>
      <c r="D8" s="39" t="s">
        <v>660</v>
      </c>
      <c r="E8" s="39" t="s">
        <v>69</v>
      </c>
      <c r="F8" s="39" t="s">
        <v>12</v>
      </c>
      <c r="G8" s="39" t="s">
        <v>592</v>
      </c>
      <c r="H8" s="39" t="s">
        <v>403</v>
      </c>
      <c r="I8" s="39" t="s">
        <v>7</v>
      </c>
      <c r="J8" s="39" t="s">
        <v>482</v>
      </c>
      <c r="K8" s="39" t="s">
        <v>392</v>
      </c>
      <c r="L8" s="39" t="s">
        <v>12</v>
      </c>
      <c r="M8" s="39" t="s">
        <v>12</v>
      </c>
      <c r="N8" s="39" t="s">
        <v>12</v>
      </c>
      <c r="O8" s="39" t="s">
        <v>43</v>
      </c>
      <c r="P8" s="39" t="s">
        <v>11</v>
      </c>
      <c r="Q8" s="39" t="s">
        <v>7</v>
      </c>
      <c r="R8" s="39" t="s">
        <v>22</v>
      </c>
      <c r="S8" s="39" t="s">
        <v>6</v>
      </c>
      <c r="T8" s="39" t="s">
        <v>11</v>
      </c>
      <c r="U8" s="39" t="s">
        <v>9</v>
      </c>
      <c r="V8" s="39" t="s">
        <v>9</v>
      </c>
      <c r="W8" s="53" t="s">
        <v>9</v>
      </c>
      <c r="X8" s="39" t="s">
        <v>26</v>
      </c>
      <c r="Y8" s="39" t="s">
        <v>26</v>
      </c>
      <c r="Z8" s="39" t="s">
        <v>6</v>
      </c>
      <c r="AA8" s="39" t="s">
        <v>162</v>
      </c>
      <c r="AB8" s="44" t="s">
        <v>12</v>
      </c>
      <c r="AC8" s="44" t="s">
        <v>12</v>
      </c>
      <c r="AD8" s="39" t="s">
        <v>26</v>
      </c>
      <c r="AE8" s="44" t="s">
        <v>12</v>
      </c>
      <c r="AF8" s="44" t="s">
        <v>12</v>
      </c>
      <c r="AG8" s="39" t="s">
        <v>26</v>
      </c>
      <c r="AH8" s="39" t="s">
        <v>26</v>
      </c>
      <c r="AI8" s="39" t="s">
        <v>6</v>
      </c>
      <c r="AJ8" s="39" t="s">
        <v>6</v>
      </c>
      <c r="AK8" s="39" t="s">
        <v>6</v>
      </c>
      <c r="AL8" s="39" t="s">
        <v>6</v>
      </c>
      <c r="AM8" s="39" t="s">
        <v>6</v>
      </c>
      <c r="AN8" s="39" t="s">
        <v>497</v>
      </c>
      <c r="AO8" s="47" t="s">
        <v>510</v>
      </c>
      <c r="AP8" s="39" t="s">
        <v>18</v>
      </c>
    </row>
    <row r="9" spans="1:42" s="54" customFormat="1" ht="31.2" x14ac:dyDescent="0.3">
      <c r="A9" s="63">
        <v>7</v>
      </c>
      <c r="B9" s="40" t="s">
        <v>476</v>
      </c>
      <c r="C9" s="40" t="s">
        <v>468</v>
      </c>
      <c r="D9" s="40" t="s">
        <v>578</v>
      </c>
      <c r="E9" s="40" t="s">
        <v>67</v>
      </c>
      <c r="F9" s="39" t="s">
        <v>12</v>
      </c>
      <c r="G9" s="39" t="s">
        <v>592</v>
      </c>
      <c r="H9" s="40" t="s">
        <v>402</v>
      </c>
      <c r="I9" s="40" t="s">
        <v>7</v>
      </c>
      <c r="J9" s="40" t="s">
        <v>483</v>
      </c>
      <c r="K9" s="40" t="s">
        <v>392</v>
      </c>
      <c r="L9" s="40" t="s">
        <v>12</v>
      </c>
      <c r="M9" s="40" t="s">
        <v>342</v>
      </c>
      <c r="N9" s="40" t="s">
        <v>12</v>
      </c>
      <c r="O9" s="40" t="s">
        <v>12</v>
      </c>
      <c r="P9" s="40" t="s">
        <v>11</v>
      </c>
      <c r="Q9" s="40" t="s">
        <v>6</v>
      </c>
      <c r="R9" s="40" t="s">
        <v>22</v>
      </c>
      <c r="S9" s="40" t="s">
        <v>6</v>
      </c>
      <c r="T9" s="40" t="s">
        <v>11</v>
      </c>
      <c r="U9" s="40" t="s">
        <v>9</v>
      </c>
      <c r="V9" s="40" t="s">
        <v>12</v>
      </c>
      <c r="W9" s="46" t="s">
        <v>9</v>
      </c>
      <c r="X9" s="40" t="s">
        <v>26</v>
      </c>
      <c r="Y9" s="40" t="s">
        <v>26</v>
      </c>
      <c r="Z9" s="40" t="s">
        <v>6</v>
      </c>
      <c r="AA9" s="40" t="s">
        <v>162</v>
      </c>
      <c r="AB9" s="40" t="s">
        <v>12</v>
      </c>
      <c r="AC9" s="45" t="s">
        <v>482</v>
      </c>
      <c r="AD9" s="40" t="s">
        <v>26</v>
      </c>
      <c r="AE9" s="45" t="s">
        <v>480</v>
      </c>
      <c r="AF9" s="40" t="s">
        <v>12</v>
      </c>
      <c r="AG9" s="40" t="s">
        <v>26</v>
      </c>
      <c r="AH9" s="40" t="s">
        <v>26</v>
      </c>
      <c r="AI9" s="40" t="s">
        <v>6</v>
      </c>
      <c r="AJ9" s="40" t="s">
        <v>6</v>
      </c>
      <c r="AK9" s="40" t="s">
        <v>6</v>
      </c>
      <c r="AL9" s="40" t="s">
        <v>6</v>
      </c>
      <c r="AM9" s="40" t="s">
        <v>6</v>
      </c>
      <c r="AN9" s="40" t="s">
        <v>26</v>
      </c>
      <c r="AO9" s="40" t="s">
        <v>343</v>
      </c>
      <c r="AP9" s="40" t="s">
        <v>26</v>
      </c>
    </row>
    <row r="10" spans="1:42" s="52" customFormat="1" ht="62.4" x14ac:dyDescent="0.3">
      <c r="A10" s="63">
        <v>8</v>
      </c>
      <c r="B10" s="39" t="s">
        <v>477</v>
      </c>
      <c r="C10" s="39" t="s">
        <v>88</v>
      </c>
      <c r="D10" s="39" t="s">
        <v>661</v>
      </c>
      <c r="E10" s="39" t="s">
        <v>303</v>
      </c>
      <c r="F10" s="39" t="s">
        <v>12</v>
      </c>
      <c r="G10" s="39" t="s">
        <v>592</v>
      </c>
      <c r="H10" s="39" t="s">
        <v>403</v>
      </c>
      <c r="I10" s="39" t="s">
        <v>7</v>
      </c>
      <c r="J10" s="39" t="s">
        <v>484</v>
      </c>
      <c r="K10" s="39" t="s">
        <v>392</v>
      </c>
      <c r="L10" s="39" t="s">
        <v>39</v>
      </c>
      <c r="M10" s="39" t="s">
        <v>12</v>
      </c>
      <c r="N10" s="39" t="s">
        <v>12</v>
      </c>
      <c r="O10" s="39" t="s">
        <v>43</v>
      </c>
      <c r="P10" s="39" t="s">
        <v>11</v>
      </c>
      <c r="Q10" s="39" t="s">
        <v>6</v>
      </c>
      <c r="R10" s="39" t="s">
        <v>22</v>
      </c>
      <c r="S10" s="39" t="s">
        <v>6</v>
      </c>
      <c r="T10" s="39" t="s">
        <v>11</v>
      </c>
      <c r="U10" s="48" t="s">
        <v>10</v>
      </c>
      <c r="V10" s="48" t="s">
        <v>187</v>
      </c>
      <c r="W10" s="55" t="s">
        <v>187</v>
      </c>
      <c r="X10" s="39" t="s">
        <v>26</v>
      </c>
      <c r="Y10" s="39" t="s">
        <v>26</v>
      </c>
      <c r="Z10" s="39" t="s">
        <v>6</v>
      </c>
      <c r="AA10" s="39" t="s">
        <v>162</v>
      </c>
      <c r="AB10" s="44" t="s">
        <v>12</v>
      </c>
      <c r="AC10" s="44" t="s">
        <v>12</v>
      </c>
      <c r="AD10" s="39" t="s">
        <v>26</v>
      </c>
      <c r="AE10" s="44" t="s">
        <v>12</v>
      </c>
      <c r="AF10" s="44" t="s">
        <v>12</v>
      </c>
      <c r="AG10" s="39" t="s">
        <v>26</v>
      </c>
      <c r="AH10" s="39" t="s">
        <v>26</v>
      </c>
      <c r="AI10" s="39" t="s">
        <v>6</v>
      </c>
      <c r="AJ10" s="39" t="s">
        <v>6</v>
      </c>
      <c r="AK10" s="39" t="s">
        <v>6</v>
      </c>
      <c r="AL10" s="39" t="s">
        <v>6</v>
      </c>
      <c r="AM10" s="39" t="s">
        <v>6</v>
      </c>
      <c r="AN10" s="44" t="s">
        <v>12</v>
      </c>
      <c r="AO10" s="48" t="s">
        <v>26</v>
      </c>
      <c r="AP10" s="48" t="s">
        <v>18</v>
      </c>
    </row>
    <row r="11" spans="1:42" s="52" customFormat="1" ht="46.8" x14ac:dyDescent="0.3">
      <c r="A11" s="64">
        <v>9</v>
      </c>
      <c r="B11" s="39" t="s">
        <v>476</v>
      </c>
      <c r="C11" s="39" t="s">
        <v>89</v>
      </c>
      <c r="D11" s="39" t="s">
        <v>662</v>
      </c>
      <c r="E11" s="39" t="s">
        <v>69</v>
      </c>
      <c r="F11" s="39" t="s">
        <v>12</v>
      </c>
      <c r="G11" s="39" t="s">
        <v>592</v>
      </c>
      <c r="H11" s="56" t="s">
        <v>404</v>
      </c>
      <c r="I11" s="39" t="s">
        <v>6</v>
      </c>
      <c r="J11" s="39" t="s">
        <v>480</v>
      </c>
      <c r="K11" s="39" t="s">
        <v>57</v>
      </c>
      <c r="L11" s="39" t="s">
        <v>167</v>
      </c>
      <c r="M11" s="39" t="s">
        <v>12</v>
      </c>
      <c r="N11" s="39" t="s">
        <v>228</v>
      </c>
      <c r="O11" s="39" t="s">
        <v>144</v>
      </c>
      <c r="P11" s="39" t="s">
        <v>11</v>
      </c>
      <c r="Q11" s="39" t="s">
        <v>7</v>
      </c>
      <c r="R11" s="39" t="s">
        <v>6</v>
      </c>
      <c r="S11" s="39" t="s">
        <v>6</v>
      </c>
      <c r="T11" s="39" t="s">
        <v>11</v>
      </c>
      <c r="U11" s="39" t="s">
        <v>188</v>
      </c>
      <c r="V11" s="39" t="s">
        <v>189</v>
      </c>
      <c r="W11" s="53" t="s">
        <v>457</v>
      </c>
      <c r="X11" s="39" t="s">
        <v>18</v>
      </c>
      <c r="Y11" s="39" t="s">
        <v>18</v>
      </c>
      <c r="Z11" s="39" t="s">
        <v>6</v>
      </c>
      <c r="AA11" s="39" t="s">
        <v>162</v>
      </c>
      <c r="AB11" s="42" t="s">
        <v>483</v>
      </c>
      <c r="AC11" s="42" t="s">
        <v>482</v>
      </c>
      <c r="AD11" s="39" t="s">
        <v>26</v>
      </c>
      <c r="AE11" s="42" t="s">
        <v>482</v>
      </c>
      <c r="AF11" s="42" t="s">
        <v>486</v>
      </c>
      <c r="AG11" s="39" t="s">
        <v>26</v>
      </c>
      <c r="AH11" s="39" t="s">
        <v>26</v>
      </c>
      <c r="AI11" s="39" t="s">
        <v>6</v>
      </c>
      <c r="AJ11" s="39" t="s">
        <v>6</v>
      </c>
      <c r="AK11" s="39" t="s">
        <v>6</v>
      </c>
      <c r="AL11" s="39" t="s">
        <v>103</v>
      </c>
      <c r="AM11" s="39" t="s">
        <v>6</v>
      </c>
      <c r="AN11" s="44" t="s">
        <v>12</v>
      </c>
      <c r="AO11" s="39" t="s">
        <v>511</v>
      </c>
      <c r="AP11" s="39" t="s">
        <v>18</v>
      </c>
    </row>
    <row r="12" spans="1:42" s="54" customFormat="1" ht="31.2" x14ac:dyDescent="0.3">
      <c r="A12" s="63">
        <v>10</v>
      </c>
      <c r="B12" s="40" t="s">
        <v>478</v>
      </c>
      <c r="C12" s="40" t="s">
        <v>313</v>
      </c>
      <c r="D12" s="40" t="s">
        <v>604</v>
      </c>
      <c r="E12" s="40" t="s">
        <v>65</v>
      </c>
      <c r="F12" s="39" t="s">
        <v>12</v>
      </c>
      <c r="G12" s="39" t="s">
        <v>592</v>
      </c>
      <c r="H12" s="40" t="s">
        <v>401</v>
      </c>
      <c r="I12" s="40" t="s">
        <v>6</v>
      </c>
      <c r="J12" s="40" t="s">
        <v>485</v>
      </c>
      <c r="K12" s="40" t="s">
        <v>616</v>
      </c>
      <c r="L12" s="40" t="s">
        <v>12</v>
      </c>
      <c r="M12" s="40" t="s">
        <v>12</v>
      </c>
      <c r="N12" s="40" t="s">
        <v>12</v>
      </c>
      <c r="O12" s="40" t="s">
        <v>125</v>
      </c>
      <c r="P12" s="40" t="s">
        <v>11</v>
      </c>
      <c r="Q12" s="40" t="s">
        <v>6</v>
      </c>
      <c r="R12" s="40" t="s">
        <v>314</v>
      </c>
      <c r="S12" s="46" t="s">
        <v>12</v>
      </c>
      <c r="T12" s="40" t="s">
        <v>11</v>
      </c>
      <c r="U12" s="40" t="s">
        <v>9</v>
      </c>
      <c r="V12" s="40" t="s">
        <v>9</v>
      </c>
      <c r="W12" s="46" t="s">
        <v>9</v>
      </c>
      <c r="X12" s="40" t="s">
        <v>26</v>
      </c>
      <c r="Y12" s="40" t="s">
        <v>26</v>
      </c>
      <c r="Z12" s="40" t="s">
        <v>6</v>
      </c>
      <c r="AA12" s="40" t="s">
        <v>162</v>
      </c>
      <c r="AB12" s="40" t="s">
        <v>12</v>
      </c>
      <c r="AC12" s="45" t="s">
        <v>480</v>
      </c>
      <c r="AD12" s="40" t="s">
        <v>26</v>
      </c>
      <c r="AE12" s="46" t="s">
        <v>12</v>
      </c>
      <c r="AF12" s="46" t="s">
        <v>12</v>
      </c>
      <c r="AG12" s="40" t="s">
        <v>26</v>
      </c>
      <c r="AH12" s="40" t="s">
        <v>26</v>
      </c>
      <c r="AI12" s="46" t="s">
        <v>12</v>
      </c>
      <c r="AJ12" s="40" t="s">
        <v>6</v>
      </c>
      <c r="AK12" s="40" t="s">
        <v>6</v>
      </c>
      <c r="AL12" s="46" t="s">
        <v>12</v>
      </c>
      <c r="AM12" s="40" t="s">
        <v>6</v>
      </c>
      <c r="AN12" s="46" t="s">
        <v>12</v>
      </c>
      <c r="AO12" s="46" t="s">
        <v>12</v>
      </c>
      <c r="AP12" s="40" t="s">
        <v>12</v>
      </c>
    </row>
    <row r="13" spans="1:42" s="52" customFormat="1" ht="78" x14ac:dyDescent="0.3">
      <c r="A13" s="63">
        <v>11</v>
      </c>
      <c r="B13" s="39" t="s">
        <v>478</v>
      </c>
      <c r="C13" s="39" t="s">
        <v>393</v>
      </c>
      <c r="D13" s="39" t="s">
        <v>663</v>
      </c>
      <c r="E13" s="39" t="s">
        <v>304</v>
      </c>
      <c r="F13" s="39" t="s">
        <v>12</v>
      </c>
      <c r="G13" s="39" t="s">
        <v>592</v>
      </c>
      <c r="H13" s="57" t="s">
        <v>402</v>
      </c>
      <c r="I13" s="39" t="s">
        <v>7</v>
      </c>
      <c r="J13" s="39" t="s">
        <v>484</v>
      </c>
      <c r="K13" s="39" t="s">
        <v>392</v>
      </c>
      <c r="L13" s="39" t="s">
        <v>12</v>
      </c>
      <c r="M13" s="39" t="s">
        <v>12</v>
      </c>
      <c r="N13" s="39" t="s">
        <v>12</v>
      </c>
      <c r="O13" s="39" t="s">
        <v>43</v>
      </c>
      <c r="P13" s="39" t="s">
        <v>43</v>
      </c>
      <c r="Q13" s="39" t="s">
        <v>6</v>
      </c>
      <c r="R13" s="39" t="s">
        <v>6</v>
      </c>
      <c r="S13" s="39" t="s">
        <v>6</v>
      </c>
      <c r="T13" s="39" t="s">
        <v>411</v>
      </c>
      <c r="U13" s="39" t="s">
        <v>12</v>
      </c>
      <c r="V13" s="39" t="s">
        <v>12</v>
      </c>
      <c r="W13" s="40" t="s">
        <v>12</v>
      </c>
      <c r="X13" s="39" t="s">
        <v>26</v>
      </c>
      <c r="Y13" s="39" t="s">
        <v>26</v>
      </c>
      <c r="Z13" s="39" t="s">
        <v>6</v>
      </c>
      <c r="AA13" s="39" t="s">
        <v>162</v>
      </c>
      <c r="AB13" s="44" t="s">
        <v>12</v>
      </c>
      <c r="AC13" s="45" t="s">
        <v>480</v>
      </c>
      <c r="AD13" s="39" t="s">
        <v>26</v>
      </c>
      <c r="AE13" s="45" t="s">
        <v>480</v>
      </c>
      <c r="AF13" s="39" t="s">
        <v>26</v>
      </c>
      <c r="AG13" s="39" t="s">
        <v>26</v>
      </c>
      <c r="AH13" s="39" t="s">
        <v>26</v>
      </c>
      <c r="AI13" s="39" t="s">
        <v>6</v>
      </c>
      <c r="AJ13" s="39" t="s">
        <v>6</v>
      </c>
      <c r="AK13" s="39" t="s">
        <v>6</v>
      </c>
      <c r="AL13" s="39" t="s">
        <v>6</v>
      </c>
      <c r="AM13" s="39" t="s">
        <v>6</v>
      </c>
      <c r="AN13" s="44" t="s">
        <v>12</v>
      </c>
      <c r="AO13" s="39" t="s">
        <v>512</v>
      </c>
      <c r="AP13" s="44" t="s">
        <v>12</v>
      </c>
    </row>
    <row r="14" spans="1:42" s="52" customFormat="1" ht="31.2" x14ac:dyDescent="0.3">
      <c r="A14" s="64">
        <v>12</v>
      </c>
      <c r="B14" s="39" t="s">
        <v>474</v>
      </c>
      <c r="C14" s="39" t="s">
        <v>400</v>
      </c>
      <c r="D14" s="39" t="s">
        <v>346</v>
      </c>
      <c r="E14" s="39" t="s">
        <v>69</v>
      </c>
      <c r="F14" s="39" t="s">
        <v>12</v>
      </c>
      <c r="G14" s="39" t="s">
        <v>592</v>
      </c>
      <c r="H14" s="39" t="s">
        <v>402</v>
      </c>
      <c r="I14" s="39" t="s">
        <v>7</v>
      </c>
      <c r="J14" s="39" t="s">
        <v>483</v>
      </c>
      <c r="K14" s="39" t="s">
        <v>176</v>
      </c>
      <c r="L14" s="39" t="s">
        <v>12</v>
      </c>
      <c r="M14" s="39" t="s">
        <v>12</v>
      </c>
      <c r="N14" s="39" t="s">
        <v>12</v>
      </c>
      <c r="O14" s="39" t="s">
        <v>43</v>
      </c>
      <c r="P14" s="39" t="s">
        <v>11</v>
      </c>
      <c r="Q14" s="39" t="s">
        <v>6</v>
      </c>
      <c r="R14" s="39" t="s">
        <v>22</v>
      </c>
      <c r="S14" s="39" t="s">
        <v>7</v>
      </c>
      <c r="T14" s="39" t="s">
        <v>11</v>
      </c>
      <c r="U14" s="39" t="s">
        <v>9</v>
      </c>
      <c r="V14" s="39" t="s">
        <v>9</v>
      </c>
      <c r="W14" s="40" t="s">
        <v>458</v>
      </c>
      <c r="X14" s="39" t="s">
        <v>26</v>
      </c>
      <c r="Y14" s="39" t="s">
        <v>26</v>
      </c>
      <c r="Z14" s="39" t="s">
        <v>6</v>
      </c>
      <c r="AA14" s="39" t="s">
        <v>162</v>
      </c>
      <c r="AB14" s="42" t="s">
        <v>154</v>
      </c>
      <c r="AC14" s="45" t="s">
        <v>480</v>
      </c>
      <c r="AD14" s="39" t="s">
        <v>26</v>
      </c>
      <c r="AE14" s="42" t="s">
        <v>482</v>
      </c>
      <c r="AF14" s="44" t="s">
        <v>12</v>
      </c>
      <c r="AG14" s="39" t="s">
        <v>26</v>
      </c>
      <c r="AH14" s="39" t="s">
        <v>213</v>
      </c>
      <c r="AI14" s="39" t="s">
        <v>6</v>
      </c>
      <c r="AJ14" s="39" t="s">
        <v>6</v>
      </c>
      <c r="AK14" s="39" t="s">
        <v>6</v>
      </c>
      <c r="AL14" s="39" t="s">
        <v>6</v>
      </c>
      <c r="AM14" s="39" t="s">
        <v>6</v>
      </c>
      <c r="AN14" s="39" t="s">
        <v>20</v>
      </c>
      <c r="AO14" s="39" t="s">
        <v>20</v>
      </c>
      <c r="AP14" s="44" t="s">
        <v>12</v>
      </c>
    </row>
    <row r="15" spans="1:42" s="54" customFormat="1" ht="46.8" x14ac:dyDescent="0.3">
      <c r="A15" s="63">
        <v>13</v>
      </c>
      <c r="B15" s="40" t="s">
        <v>478</v>
      </c>
      <c r="C15" s="40" t="s">
        <v>395</v>
      </c>
      <c r="D15" s="39" t="s">
        <v>346</v>
      </c>
      <c r="E15" s="40" t="s">
        <v>65</v>
      </c>
      <c r="F15" s="39" t="s">
        <v>12</v>
      </c>
      <c r="G15" s="39" t="s">
        <v>592</v>
      </c>
      <c r="H15" s="40" t="s">
        <v>403</v>
      </c>
      <c r="I15" s="40" t="s">
        <v>7</v>
      </c>
      <c r="J15" s="40" t="s">
        <v>482</v>
      </c>
      <c r="K15" s="40" t="s">
        <v>397</v>
      </c>
      <c r="L15" s="40" t="s">
        <v>12</v>
      </c>
      <c r="M15" s="40" t="s">
        <v>12</v>
      </c>
      <c r="N15" s="40" t="s">
        <v>12</v>
      </c>
      <c r="O15" s="40" t="s">
        <v>43</v>
      </c>
      <c r="P15" s="40" t="s">
        <v>43</v>
      </c>
      <c r="Q15" s="40" t="s">
        <v>6</v>
      </c>
      <c r="R15" s="40" t="s">
        <v>22</v>
      </c>
      <c r="S15" s="40" t="s">
        <v>6</v>
      </c>
      <c r="T15" s="40" t="s">
        <v>413</v>
      </c>
      <c r="U15" s="40" t="s">
        <v>315</v>
      </c>
      <c r="V15" s="40" t="s">
        <v>315</v>
      </c>
      <c r="W15" s="46" t="s">
        <v>472</v>
      </c>
      <c r="X15" s="40" t="s">
        <v>26</v>
      </c>
      <c r="Y15" s="40" t="s">
        <v>26</v>
      </c>
      <c r="Z15" s="40" t="s">
        <v>6</v>
      </c>
      <c r="AA15" s="40" t="s">
        <v>162</v>
      </c>
      <c r="AB15" s="40" t="s">
        <v>12</v>
      </c>
      <c r="AC15" s="45" t="s">
        <v>480</v>
      </c>
      <c r="AD15" s="40" t="s">
        <v>26</v>
      </c>
      <c r="AE15" s="45" t="s">
        <v>480</v>
      </c>
      <c r="AF15" s="40" t="s">
        <v>12</v>
      </c>
      <c r="AG15" s="40" t="s">
        <v>26</v>
      </c>
      <c r="AH15" s="40" t="s">
        <v>26</v>
      </c>
      <c r="AI15" s="40" t="s">
        <v>6</v>
      </c>
      <c r="AJ15" s="40" t="s">
        <v>6</v>
      </c>
      <c r="AK15" s="40" t="s">
        <v>6</v>
      </c>
      <c r="AL15" s="40" t="s">
        <v>6</v>
      </c>
      <c r="AM15" s="40" t="s">
        <v>6</v>
      </c>
      <c r="AN15" s="40" t="s">
        <v>316</v>
      </c>
      <c r="AO15" s="40" t="s">
        <v>12</v>
      </c>
      <c r="AP15" s="40" t="s">
        <v>12</v>
      </c>
    </row>
    <row r="16" spans="1:42" s="52" customFormat="1" ht="31.2" x14ac:dyDescent="0.3">
      <c r="A16" s="63">
        <v>14</v>
      </c>
      <c r="B16" s="39" t="s">
        <v>478</v>
      </c>
      <c r="C16" s="39" t="s">
        <v>99</v>
      </c>
      <c r="D16" s="39" t="s">
        <v>346</v>
      </c>
      <c r="E16" s="39" t="s">
        <v>65</v>
      </c>
      <c r="F16" s="39" t="s">
        <v>12</v>
      </c>
      <c r="G16" s="39" t="s">
        <v>592</v>
      </c>
      <c r="H16" s="39" t="s">
        <v>403</v>
      </c>
      <c r="I16" s="39" t="s">
        <v>7</v>
      </c>
      <c r="J16" s="39" t="s">
        <v>482</v>
      </c>
      <c r="K16" s="39" t="s">
        <v>617</v>
      </c>
      <c r="L16" s="39" t="s">
        <v>178</v>
      </c>
      <c r="M16" s="39" t="s">
        <v>12</v>
      </c>
      <c r="N16" s="39" t="s">
        <v>12</v>
      </c>
      <c r="O16" s="39" t="s">
        <v>43</v>
      </c>
      <c r="P16" s="39" t="s">
        <v>11</v>
      </c>
      <c r="Q16" s="39" t="s">
        <v>6</v>
      </c>
      <c r="R16" s="39" t="s">
        <v>22</v>
      </c>
      <c r="S16" s="39" t="s">
        <v>6</v>
      </c>
      <c r="T16" s="39" t="s">
        <v>11</v>
      </c>
      <c r="U16" s="39" t="s">
        <v>12</v>
      </c>
      <c r="V16" s="48" t="s">
        <v>9</v>
      </c>
      <c r="W16" s="58" t="s">
        <v>9</v>
      </c>
      <c r="X16" s="39" t="s">
        <v>26</v>
      </c>
      <c r="Y16" s="39" t="s">
        <v>26</v>
      </c>
      <c r="Z16" s="39" t="s">
        <v>6</v>
      </c>
      <c r="AA16" s="42" t="s">
        <v>486</v>
      </c>
      <c r="AB16" s="42" t="s">
        <v>483</v>
      </c>
      <c r="AC16" s="42" t="s">
        <v>482</v>
      </c>
      <c r="AD16" s="39" t="s">
        <v>26</v>
      </c>
      <c r="AE16" s="42" t="s">
        <v>482</v>
      </c>
      <c r="AF16" s="42" t="s">
        <v>484</v>
      </c>
      <c r="AG16" s="39" t="s">
        <v>26</v>
      </c>
      <c r="AH16" s="39" t="s">
        <v>26</v>
      </c>
      <c r="AI16" s="39" t="s">
        <v>6</v>
      </c>
      <c r="AJ16" s="39" t="s">
        <v>6</v>
      </c>
      <c r="AK16" s="39" t="s">
        <v>6</v>
      </c>
      <c r="AL16" s="39" t="s">
        <v>24</v>
      </c>
      <c r="AM16" s="39" t="s">
        <v>6</v>
      </c>
      <c r="AN16" s="39" t="s">
        <v>498</v>
      </c>
      <c r="AO16" s="39" t="s">
        <v>513</v>
      </c>
      <c r="AP16" s="39" t="s">
        <v>18</v>
      </c>
    </row>
    <row r="17" spans="1:42" s="52" customFormat="1" ht="93.6" x14ac:dyDescent="0.3">
      <c r="A17" s="64">
        <v>15</v>
      </c>
      <c r="B17" s="39" t="s">
        <v>476</v>
      </c>
      <c r="C17" s="59" t="s">
        <v>37</v>
      </c>
      <c r="D17" s="39" t="s">
        <v>346</v>
      </c>
      <c r="E17" s="39" t="s">
        <v>67</v>
      </c>
      <c r="F17" s="39" t="s">
        <v>12</v>
      </c>
      <c r="G17" s="39" t="s">
        <v>592</v>
      </c>
      <c r="H17" s="39" t="s">
        <v>401</v>
      </c>
      <c r="I17" s="39" t="s">
        <v>7</v>
      </c>
      <c r="J17" s="39" t="s">
        <v>484</v>
      </c>
      <c r="K17" s="39" t="s">
        <v>38</v>
      </c>
      <c r="L17" s="39" t="s">
        <v>177</v>
      </c>
      <c r="M17" s="39" t="s">
        <v>12</v>
      </c>
      <c r="N17" s="39" t="s">
        <v>12</v>
      </c>
      <c r="O17" s="39" t="s">
        <v>45</v>
      </c>
      <c r="P17" s="39" t="s">
        <v>43</v>
      </c>
      <c r="Q17" s="39" t="s">
        <v>7</v>
      </c>
      <c r="R17" s="39" t="s">
        <v>134</v>
      </c>
      <c r="S17" s="39" t="s">
        <v>6</v>
      </c>
      <c r="T17" s="39" t="s">
        <v>413</v>
      </c>
      <c r="U17" s="39" t="s">
        <v>194</v>
      </c>
      <c r="V17" s="39" t="s">
        <v>195</v>
      </c>
      <c r="W17" s="53" t="s">
        <v>459</v>
      </c>
      <c r="X17" s="39" t="s">
        <v>26</v>
      </c>
      <c r="Y17" s="39" t="s">
        <v>26</v>
      </c>
      <c r="Z17" s="39" t="s">
        <v>6</v>
      </c>
      <c r="AA17" s="39" t="s">
        <v>162</v>
      </c>
      <c r="AB17" s="44" t="s">
        <v>12</v>
      </c>
      <c r="AC17" s="45" t="s">
        <v>480</v>
      </c>
      <c r="AD17" s="39" t="s">
        <v>26</v>
      </c>
      <c r="AE17" s="44" t="s">
        <v>12</v>
      </c>
      <c r="AF17" s="44" t="s">
        <v>12</v>
      </c>
      <c r="AG17" s="39" t="s">
        <v>26</v>
      </c>
      <c r="AH17" s="39" t="s">
        <v>213</v>
      </c>
      <c r="AI17" s="39" t="s">
        <v>6</v>
      </c>
      <c r="AJ17" s="39" t="s">
        <v>6</v>
      </c>
      <c r="AK17" s="39" t="s">
        <v>6</v>
      </c>
      <c r="AL17" s="39" t="s">
        <v>6</v>
      </c>
      <c r="AM17" s="39" t="s">
        <v>6</v>
      </c>
      <c r="AN17" s="39" t="s">
        <v>499</v>
      </c>
      <c r="AO17" s="39" t="s">
        <v>618</v>
      </c>
      <c r="AP17" s="39" t="s">
        <v>18</v>
      </c>
    </row>
    <row r="18" spans="1:42" s="54" customFormat="1" ht="31.2" x14ac:dyDescent="0.3">
      <c r="A18" s="64">
        <v>16</v>
      </c>
      <c r="B18" s="40" t="s">
        <v>478</v>
      </c>
      <c r="C18" s="40" t="s">
        <v>317</v>
      </c>
      <c r="D18" s="40" t="s">
        <v>321</v>
      </c>
      <c r="E18" s="39" t="s">
        <v>12</v>
      </c>
      <c r="F18" s="39" t="s">
        <v>12</v>
      </c>
      <c r="G18" s="39" t="s">
        <v>592</v>
      </c>
      <c r="H18" s="40" t="s">
        <v>298</v>
      </c>
      <c r="I18" s="40" t="s">
        <v>7</v>
      </c>
      <c r="J18" s="40" t="s">
        <v>485</v>
      </c>
      <c r="K18" s="40" t="s">
        <v>398</v>
      </c>
      <c r="L18" s="40" t="s">
        <v>399</v>
      </c>
      <c r="M18" s="40" t="s">
        <v>12</v>
      </c>
      <c r="N18" s="40" t="s">
        <v>12</v>
      </c>
      <c r="O18" s="40" t="s">
        <v>51</v>
      </c>
      <c r="P18" s="40" t="s">
        <v>51</v>
      </c>
      <c r="Q18" s="40" t="s">
        <v>7</v>
      </c>
      <c r="R18" s="40" t="s">
        <v>22</v>
      </c>
      <c r="S18" s="40" t="s">
        <v>7</v>
      </c>
      <c r="T18" s="40" t="s">
        <v>46</v>
      </c>
      <c r="U18" s="40" t="s">
        <v>318</v>
      </c>
      <c r="V18" s="40" t="s">
        <v>318</v>
      </c>
      <c r="W18" s="46" t="s">
        <v>12</v>
      </c>
      <c r="X18" s="40" t="s">
        <v>26</v>
      </c>
      <c r="Y18" s="40" t="s">
        <v>26</v>
      </c>
      <c r="Z18" s="40" t="s">
        <v>6</v>
      </c>
      <c r="AA18" s="40" t="s">
        <v>162</v>
      </c>
      <c r="AB18" s="40" t="s">
        <v>12</v>
      </c>
      <c r="AC18" s="45" t="s">
        <v>480</v>
      </c>
      <c r="AD18" s="40" t="s">
        <v>26</v>
      </c>
      <c r="AE18" s="45" t="s">
        <v>483</v>
      </c>
      <c r="AF18" s="40" t="s">
        <v>12</v>
      </c>
      <c r="AG18" s="40" t="s">
        <v>26</v>
      </c>
      <c r="AH18" s="40" t="s">
        <v>26</v>
      </c>
      <c r="AI18" s="40" t="s">
        <v>112</v>
      </c>
      <c r="AJ18" s="40" t="s">
        <v>6</v>
      </c>
      <c r="AK18" s="40" t="s">
        <v>6</v>
      </c>
      <c r="AL18" s="40" t="s">
        <v>6</v>
      </c>
      <c r="AM18" s="40" t="s">
        <v>319</v>
      </c>
      <c r="AN18" s="40" t="s">
        <v>320</v>
      </c>
      <c r="AO18" s="40" t="s">
        <v>12</v>
      </c>
      <c r="AP18" s="40" t="s">
        <v>18</v>
      </c>
    </row>
    <row r="19" spans="1:42" s="52" customFormat="1" ht="31.2" x14ac:dyDescent="0.3">
      <c r="A19" s="63">
        <v>17</v>
      </c>
      <c r="B19" s="39" t="s">
        <v>475</v>
      </c>
      <c r="C19" s="39" t="s">
        <v>227</v>
      </c>
      <c r="D19" s="40" t="s">
        <v>321</v>
      </c>
      <c r="E19" s="39" t="s">
        <v>67</v>
      </c>
      <c r="F19" s="39" t="s">
        <v>12</v>
      </c>
      <c r="G19" s="39" t="s">
        <v>592</v>
      </c>
      <c r="H19" s="39" t="s">
        <v>402</v>
      </c>
      <c r="I19" s="39" t="s">
        <v>7</v>
      </c>
      <c r="J19" s="39" t="s">
        <v>485</v>
      </c>
      <c r="K19" s="39" t="s">
        <v>39</v>
      </c>
      <c r="L19" s="39" t="s">
        <v>12</v>
      </c>
      <c r="M19" s="39" t="s">
        <v>12</v>
      </c>
      <c r="N19" s="39" t="s">
        <v>12</v>
      </c>
      <c r="O19" s="39" t="s">
        <v>43</v>
      </c>
      <c r="P19" s="39" t="s">
        <v>11</v>
      </c>
      <c r="Q19" s="39" t="s">
        <v>6</v>
      </c>
      <c r="R19" s="39" t="s">
        <v>6</v>
      </c>
      <c r="S19" s="39" t="s">
        <v>6</v>
      </c>
      <c r="T19" s="39" t="s">
        <v>411</v>
      </c>
      <c r="U19" s="39" t="s">
        <v>12</v>
      </c>
      <c r="V19" s="39" t="s">
        <v>12</v>
      </c>
      <c r="W19" s="46" t="s">
        <v>12</v>
      </c>
      <c r="X19" s="39" t="s">
        <v>26</v>
      </c>
      <c r="Y19" s="39" t="s">
        <v>26</v>
      </c>
      <c r="Z19" s="39" t="s">
        <v>6</v>
      </c>
      <c r="AA19" s="39" t="s">
        <v>162</v>
      </c>
      <c r="AB19" s="42" t="s">
        <v>485</v>
      </c>
      <c r="AC19" s="45" t="s">
        <v>480</v>
      </c>
      <c r="AD19" s="39" t="s">
        <v>26</v>
      </c>
      <c r="AE19" s="42" t="s">
        <v>482</v>
      </c>
      <c r="AF19" s="44" t="s">
        <v>12</v>
      </c>
      <c r="AG19" s="39" t="s">
        <v>26</v>
      </c>
      <c r="AH19" s="39" t="s">
        <v>26</v>
      </c>
      <c r="AI19" s="39" t="s">
        <v>6</v>
      </c>
      <c r="AJ19" s="39" t="s">
        <v>6</v>
      </c>
      <c r="AK19" s="39" t="s">
        <v>6</v>
      </c>
      <c r="AL19" s="39" t="s">
        <v>6</v>
      </c>
      <c r="AM19" s="39" t="s">
        <v>6</v>
      </c>
      <c r="AN19" s="44" t="s">
        <v>12</v>
      </c>
      <c r="AO19" s="44" t="s">
        <v>12</v>
      </c>
      <c r="AP19" s="44" t="s">
        <v>12</v>
      </c>
    </row>
    <row r="20" spans="1:42" s="52" customFormat="1" ht="46.8" x14ac:dyDescent="0.3">
      <c r="A20" s="63">
        <v>18</v>
      </c>
      <c r="B20" s="39" t="s">
        <v>476</v>
      </c>
      <c r="C20" s="40" t="s">
        <v>394</v>
      </c>
      <c r="D20" s="40" t="s">
        <v>321</v>
      </c>
      <c r="E20" s="39" t="s">
        <v>66</v>
      </c>
      <c r="F20" s="39" t="s">
        <v>12</v>
      </c>
      <c r="G20" s="39" t="s">
        <v>592</v>
      </c>
      <c r="H20" s="39" t="s">
        <v>403</v>
      </c>
      <c r="I20" s="39" t="s">
        <v>7</v>
      </c>
      <c r="J20" s="39" t="s">
        <v>482</v>
      </c>
      <c r="K20" s="39" t="s">
        <v>392</v>
      </c>
      <c r="L20" s="39" t="s">
        <v>170</v>
      </c>
      <c r="M20" s="39" t="s">
        <v>230</v>
      </c>
      <c r="N20" s="39" t="s">
        <v>229</v>
      </c>
      <c r="O20" s="39" t="s">
        <v>43</v>
      </c>
      <c r="P20" s="39" t="s">
        <v>11</v>
      </c>
      <c r="Q20" s="39" t="s">
        <v>7</v>
      </c>
      <c r="R20" s="39" t="s">
        <v>137</v>
      </c>
      <c r="S20" s="39" t="s">
        <v>6</v>
      </c>
      <c r="T20" s="39" t="s">
        <v>11</v>
      </c>
      <c r="U20" s="39" t="s">
        <v>185</v>
      </c>
      <c r="V20" s="39" t="s">
        <v>193</v>
      </c>
      <c r="W20" s="46" t="s">
        <v>185</v>
      </c>
      <c r="X20" s="39" t="s">
        <v>26</v>
      </c>
      <c r="Y20" s="39" t="s">
        <v>26</v>
      </c>
      <c r="Z20" s="39" t="s">
        <v>6</v>
      </c>
      <c r="AA20" s="39" t="s">
        <v>162</v>
      </c>
      <c r="AB20" s="42" t="s">
        <v>485</v>
      </c>
      <c r="AC20" s="45" t="s">
        <v>480</v>
      </c>
      <c r="AD20" s="39" t="s">
        <v>26</v>
      </c>
      <c r="AE20" s="42" t="s">
        <v>483</v>
      </c>
      <c r="AF20" s="39" t="s">
        <v>494</v>
      </c>
      <c r="AG20" s="39" t="s">
        <v>26</v>
      </c>
      <c r="AH20" s="39" t="s">
        <v>213</v>
      </c>
      <c r="AI20" s="39" t="s">
        <v>6</v>
      </c>
      <c r="AJ20" s="39" t="s">
        <v>6</v>
      </c>
      <c r="AK20" s="39" t="s">
        <v>6</v>
      </c>
      <c r="AL20" s="39" t="s">
        <v>6</v>
      </c>
      <c r="AM20" s="39" t="s">
        <v>204</v>
      </c>
      <c r="AN20" s="44" t="s">
        <v>12</v>
      </c>
      <c r="AO20" s="39" t="s">
        <v>497</v>
      </c>
      <c r="AP20" s="39" t="s">
        <v>18</v>
      </c>
    </row>
    <row r="21" spans="1:42" s="54" customFormat="1" ht="31.2" x14ac:dyDescent="0.3">
      <c r="A21" s="64">
        <v>19</v>
      </c>
      <c r="B21" s="40" t="s">
        <v>478</v>
      </c>
      <c r="C21" s="40" t="s">
        <v>338</v>
      </c>
      <c r="D21" s="40" t="s">
        <v>321</v>
      </c>
      <c r="E21" s="40" t="s">
        <v>42</v>
      </c>
      <c r="F21" s="39" t="s">
        <v>12</v>
      </c>
      <c r="G21" s="39" t="s">
        <v>596</v>
      </c>
      <c r="H21" s="40" t="s">
        <v>298</v>
      </c>
      <c r="I21" s="40" t="s">
        <v>7</v>
      </c>
      <c r="J21" s="40" t="s">
        <v>486</v>
      </c>
      <c r="K21" s="40" t="s">
        <v>392</v>
      </c>
      <c r="L21" s="40" t="s">
        <v>12</v>
      </c>
      <c r="M21" s="40" t="s">
        <v>12</v>
      </c>
      <c r="N21" s="40" t="s">
        <v>12</v>
      </c>
      <c r="O21" s="40" t="s">
        <v>12</v>
      </c>
      <c r="P21" s="40" t="s">
        <v>11</v>
      </c>
      <c r="Q21" s="40" t="s">
        <v>6</v>
      </c>
      <c r="R21" s="40" t="s">
        <v>339</v>
      </c>
      <c r="S21" s="40" t="s">
        <v>6</v>
      </c>
      <c r="T21" s="40" t="s">
        <v>11</v>
      </c>
      <c r="U21" s="40" t="s">
        <v>340</v>
      </c>
      <c r="V21" s="40" t="s">
        <v>341</v>
      </c>
      <c r="W21" s="46" t="s">
        <v>340</v>
      </c>
      <c r="X21" s="40" t="s">
        <v>26</v>
      </c>
      <c r="Y21" s="40" t="s">
        <v>26</v>
      </c>
      <c r="Z21" s="40" t="s">
        <v>6</v>
      </c>
      <c r="AA21" s="40" t="s">
        <v>162</v>
      </c>
      <c r="AB21" s="40" t="s">
        <v>12</v>
      </c>
      <c r="AC21" s="45" t="s">
        <v>480</v>
      </c>
      <c r="AD21" s="40" t="s">
        <v>26</v>
      </c>
      <c r="AE21" s="45" t="s">
        <v>480</v>
      </c>
      <c r="AF21" s="40" t="s">
        <v>12</v>
      </c>
      <c r="AG21" s="40" t="s">
        <v>18</v>
      </c>
      <c r="AH21" s="40" t="s">
        <v>26</v>
      </c>
      <c r="AI21" s="40" t="s">
        <v>6</v>
      </c>
      <c r="AJ21" s="40" t="s">
        <v>6</v>
      </c>
      <c r="AK21" s="40" t="s">
        <v>6</v>
      </c>
      <c r="AL21" s="40" t="s">
        <v>6</v>
      </c>
      <c r="AM21" s="40" t="s">
        <v>6</v>
      </c>
      <c r="AN21" s="40" t="s">
        <v>496</v>
      </c>
      <c r="AO21" s="40" t="s">
        <v>26</v>
      </c>
      <c r="AP21" s="40" t="s">
        <v>26</v>
      </c>
    </row>
    <row r="22" spans="1:42" s="16" customFormat="1" ht="30" customHeight="1" x14ac:dyDescent="0.3">
      <c r="A22" s="65" t="s">
        <v>307</v>
      </c>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row>
    <row r="23" spans="1:42" s="16" customFormat="1" ht="46.8" x14ac:dyDescent="0.3">
      <c r="A23" s="66">
        <v>20</v>
      </c>
      <c r="B23" s="1" t="s">
        <v>476</v>
      </c>
      <c r="C23" s="1" t="s">
        <v>63</v>
      </c>
      <c r="D23" s="1" t="s">
        <v>664</v>
      </c>
      <c r="E23" s="1" t="s">
        <v>65</v>
      </c>
      <c r="F23" s="1" t="s">
        <v>34</v>
      </c>
      <c r="G23" s="1" t="s">
        <v>593</v>
      </c>
      <c r="H23" s="1" t="s">
        <v>100</v>
      </c>
      <c r="I23" s="1" t="s">
        <v>6</v>
      </c>
      <c r="J23" s="1" t="s">
        <v>481</v>
      </c>
      <c r="K23" s="1" t="s">
        <v>231</v>
      </c>
      <c r="L23" s="1" t="s">
        <v>12</v>
      </c>
      <c r="M23" s="1" t="s">
        <v>12</v>
      </c>
      <c r="N23" s="1" t="s">
        <v>12</v>
      </c>
      <c r="O23" s="1" t="s">
        <v>124</v>
      </c>
      <c r="P23" s="1" t="s">
        <v>124</v>
      </c>
      <c r="Q23" s="1" t="s">
        <v>29</v>
      </c>
      <c r="R23" s="1" t="s">
        <v>129</v>
      </c>
      <c r="S23" s="1" t="s">
        <v>6</v>
      </c>
      <c r="T23" s="1" t="s">
        <v>46</v>
      </c>
      <c r="U23" s="1" t="s">
        <v>59</v>
      </c>
      <c r="V23" s="1" t="s">
        <v>198</v>
      </c>
      <c r="W23" s="2" t="s">
        <v>460</v>
      </c>
      <c r="X23" s="1" t="s">
        <v>26</v>
      </c>
      <c r="Y23" s="1" t="s">
        <v>26</v>
      </c>
      <c r="Z23" s="1" t="s">
        <v>6</v>
      </c>
      <c r="AA23" s="1" t="s">
        <v>162</v>
      </c>
      <c r="AB23" s="43" t="s">
        <v>485</v>
      </c>
      <c r="AC23" s="43" t="s">
        <v>482</v>
      </c>
      <c r="AD23" s="1" t="s">
        <v>26</v>
      </c>
      <c r="AE23" s="1" t="s">
        <v>480</v>
      </c>
      <c r="AF23" s="1" t="s">
        <v>12</v>
      </c>
      <c r="AG23" s="1" t="s">
        <v>26</v>
      </c>
      <c r="AH23" s="1" t="s">
        <v>213</v>
      </c>
      <c r="AI23" s="1" t="s">
        <v>6</v>
      </c>
      <c r="AJ23" s="1" t="s">
        <v>6</v>
      </c>
      <c r="AK23" s="1" t="s">
        <v>6</v>
      </c>
      <c r="AL23" s="1" t="s">
        <v>24</v>
      </c>
      <c r="AM23" s="1" t="s">
        <v>412</v>
      </c>
      <c r="AN23" s="1" t="s">
        <v>220</v>
      </c>
      <c r="AO23" s="1" t="s">
        <v>18</v>
      </c>
      <c r="AP23" s="1" t="s">
        <v>18</v>
      </c>
    </row>
    <row r="24" spans="1:42" s="16" customFormat="1" ht="31.2" x14ac:dyDescent="0.3">
      <c r="A24" s="66">
        <v>21</v>
      </c>
      <c r="B24" s="1" t="s">
        <v>478</v>
      </c>
      <c r="C24" s="1" t="s">
        <v>81</v>
      </c>
      <c r="D24" s="1" t="s">
        <v>563</v>
      </c>
      <c r="E24" s="1" t="s">
        <v>67</v>
      </c>
      <c r="F24" s="1" t="s">
        <v>56</v>
      </c>
      <c r="G24" s="1" t="s">
        <v>594</v>
      </c>
      <c r="H24" s="1" t="s">
        <v>403</v>
      </c>
      <c r="I24" s="1" t="s">
        <v>7</v>
      </c>
      <c r="J24" s="1" t="s">
        <v>482</v>
      </c>
      <c r="K24" s="1" t="s">
        <v>232</v>
      </c>
      <c r="L24" s="1" t="s">
        <v>12</v>
      </c>
      <c r="M24" s="1" t="s">
        <v>233</v>
      </c>
      <c r="N24" s="1" t="s">
        <v>12</v>
      </c>
      <c r="O24" s="1" t="s">
        <v>125</v>
      </c>
      <c r="P24" s="1" t="s">
        <v>11</v>
      </c>
      <c r="Q24" s="1" t="s">
        <v>6</v>
      </c>
      <c r="R24" s="1" t="s">
        <v>22</v>
      </c>
      <c r="S24" s="1" t="s">
        <v>138</v>
      </c>
      <c r="T24" s="1" t="s">
        <v>11</v>
      </c>
      <c r="U24" s="1" t="s">
        <v>12</v>
      </c>
      <c r="V24" s="1" t="s">
        <v>9</v>
      </c>
      <c r="W24" s="60" t="s">
        <v>461</v>
      </c>
      <c r="X24" s="1" t="s">
        <v>210</v>
      </c>
      <c r="Y24" s="1" t="s">
        <v>619</v>
      </c>
      <c r="Z24" s="1" t="s">
        <v>6</v>
      </c>
      <c r="AA24" s="43" t="s">
        <v>481</v>
      </c>
      <c r="AB24" s="43" t="s">
        <v>485</v>
      </c>
      <c r="AC24" s="43" t="s">
        <v>480</v>
      </c>
      <c r="AD24" s="1" t="s">
        <v>26</v>
      </c>
      <c r="AE24" s="43" t="s">
        <v>481</v>
      </c>
      <c r="AF24" s="43" t="s">
        <v>481</v>
      </c>
      <c r="AG24" s="1" t="s">
        <v>118</v>
      </c>
      <c r="AH24" s="1" t="s">
        <v>26</v>
      </c>
      <c r="AI24" s="1" t="s">
        <v>6</v>
      </c>
      <c r="AJ24" s="1" t="s">
        <v>6</v>
      </c>
      <c r="AK24" s="1" t="s">
        <v>6</v>
      </c>
      <c r="AL24" s="1" t="s">
        <v>106</v>
      </c>
      <c r="AM24" s="1" t="s">
        <v>234</v>
      </c>
      <c r="AN24" s="1" t="s">
        <v>12</v>
      </c>
      <c r="AO24" s="1" t="s">
        <v>514</v>
      </c>
      <c r="AP24" s="1" t="s">
        <v>18</v>
      </c>
    </row>
    <row r="25" spans="1:42" s="16" customFormat="1" ht="46.8" x14ac:dyDescent="0.3">
      <c r="A25" s="66">
        <v>22</v>
      </c>
      <c r="B25" s="1" t="s">
        <v>475</v>
      </c>
      <c r="C25" s="1" t="s">
        <v>652</v>
      </c>
      <c r="D25" s="1" t="s">
        <v>665</v>
      </c>
      <c r="E25" s="1" t="s">
        <v>12</v>
      </c>
      <c r="F25" s="1" t="s">
        <v>34</v>
      </c>
      <c r="G25" s="1" t="s">
        <v>593</v>
      </c>
      <c r="H25" s="1" t="s">
        <v>222</v>
      </c>
      <c r="I25" s="1" t="s">
        <v>6</v>
      </c>
      <c r="J25" s="1" t="s">
        <v>486</v>
      </c>
      <c r="K25" s="1" t="s">
        <v>39</v>
      </c>
      <c r="L25" s="1" t="s">
        <v>12</v>
      </c>
      <c r="M25" s="1" t="s">
        <v>235</v>
      </c>
      <c r="N25" s="1" t="s">
        <v>12</v>
      </c>
      <c r="O25" s="1" t="s">
        <v>45</v>
      </c>
      <c r="P25" s="1" t="s">
        <v>142</v>
      </c>
      <c r="Q25" s="1" t="s">
        <v>6</v>
      </c>
      <c r="R25" s="1" t="s">
        <v>6</v>
      </c>
      <c r="S25" s="1" t="s">
        <v>7</v>
      </c>
      <c r="T25" s="1" t="s">
        <v>46</v>
      </c>
      <c r="U25" s="1" t="s">
        <v>186</v>
      </c>
      <c r="V25" s="1" t="s">
        <v>186</v>
      </c>
      <c r="W25" s="32" t="s">
        <v>12</v>
      </c>
      <c r="X25" s="1" t="s">
        <v>47</v>
      </c>
      <c r="Y25" s="1" t="s">
        <v>207</v>
      </c>
      <c r="Z25" s="1" t="s">
        <v>7</v>
      </c>
      <c r="AA25" s="1" t="s">
        <v>12</v>
      </c>
      <c r="AB25" s="1" t="s">
        <v>12</v>
      </c>
      <c r="AC25" s="43" t="s">
        <v>480</v>
      </c>
      <c r="AD25" s="1" t="s">
        <v>48</v>
      </c>
      <c r="AE25" s="1" t="s">
        <v>12</v>
      </c>
      <c r="AF25" s="1" t="s">
        <v>12</v>
      </c>
      <c r="AG25" s="1" t="s">
        <v>119</v>
      </c>
      <c r="AH25" s="1" t="s">
        <v>49</v>
      </c>
      <c r="AI25" s="1" t="s">
        <v>6</v>
      </c>
      <c r="AJ25" s="1" t="s">
        <v>6</v>
      </c>
      <c r="AK25" s="1" t="s">
        <v>6</v>
      </c>
      <c r="AL25" s="1" t="s">
        <v>108</v>
      </c>
      <c r="AM25" s="1" t="s">
        <v>50</v>
      </c>
      <c r="AN25" s="1" t="s">
        <v>500</v>
      </c>
      <c r="AO25" s="1" t="s">
        <v>515</v>
      </c>
      <c r="AP25" s="1" t="s">
        <v>12</v>
      </c>
    </row>
    <row r="26" spans="1:42" s="16" customFormat="1" ht="31.2" x14ac:dyDescent="0.3">
      <c r="A26" s="66">
        <v>23</v>
      </c>
      <c r="B26" s="1" t="s">
        <v>476</v>
      </c>
      <c r="C26" s="1" t="s">
        <v>90</v>
      </c>
      <c r="D26" s="1" t="s">
        <v>666</v>
      </c>
      <c r="E26" s="1" t="s">
        <v>67</v>
      </c>
      <c r="F26" s="1" t="s">
        <v>34</v>
      </c>
      <c r="G26" s="1" t="s">
        <v>595</v>
      </c>
      <c r="H26" s="1" t="s">
        <v>530</v>
      </c>
      <c r="I26" s="1" t="s">
        <v>7</v>
      </c>
      <c r="J26" s="1" t="s">
        <v>482</v>
      </c>
      <c r="K26" s="1" t="s">
        <v>58</v>
      </c>
      <c r="L26" s="1" t="s">
        <v>12</v>
      </c>
      <c r="M26" s="1" t="s">
        <v>12</v>
      </c>
      <c r="N26" s="1" t="s">
        <v>12</v>
      </c>
      <c r="O26" s="1" t="s">
        <v>43</v>
      </c>
      <c r="P26" s="1" t="s">
        <v>11</v>
      </c>
      <c r="Q26" s="1" t="s">
        <v>29</v>
      </c>
      <c r="R26" s="1" t="s">
        <v>128</v>
      </c>
      <c r="S26" s="1" t="s">
        <v>6</v>
      </c>
      <c r="T26" s="1" t="s">
        <v>11</v>
      </c>
      <c r="U26" s="1" t="s">
        <v>12</v>
      </c>
      <c r="V26" s="1" t="s">
        <v>9</v>
      </c>
      <c r="W26" s="2" t="s">
        <v>12</v>
      </c>
      <c r="X26" s="1" t="s">
        <v>18</v>
      </c>
      <c r="Y26" s="1" t="s">
        <v>18</v>
      </c>
      <c r="Z26" s="1" t="s">
        <v>6</v>
      </c>
      <c r="AA26" s="1" t="s">
        <v>162</v>
      </c>
      <c r="AB26" s="1" t="s">
        <v>12</v>
      </c>
      <c r="AC26" s="1" t="s">
        <v>12</v>
      </c>
      <c r="AD26" s="1" t="s">
        <v>26</v>
      </c>
      <c r="AE26" s="1" t="s">
        <v>12</v>
      </c>
      <c r="AF26" s="1" t="s">
        <v>12</v>
      </c>
      <c r="AG26" s="1" t="s">
        <v>118</v>
      </c>
      <c r="AH26" s="1" t="s">
        <v>213</v>
      </c>
      <c r="AI26" s="1" t="s">
        <v>6</v>
      </c>
      <c r="AJ26" s="1" t="s">
        <v>6</v>
      </c>
      <c r="AK26" s="1" t="s">
        <v>6</v>
      </c>
      <c r="AL26" s="1" t="s">
        <v>6</v>
      </c>
      <c r="AM26" s="1" t="s">
        <v>6</v>
      </c>
      <c r="AN26" s="1" t="s">
        <v>12</v>
      </c>
      <c r="AO26" s="1" t="s">
        <v>214</v>
      </c>
      <c r="AP26" s="1" t="s">
        <v>18</v>
      </c>
    </row>
    <row r="27" spans="1:42" s="16" customFormat="1" ht="46.8" x14ac:dyDescent="0.3">
      <c r="A27" s="66">
        <v>24</v>
      </c>
      <c r="B27" s="1" t="s">
        <v>474</v>
      </c>
      <c r="C27" s="1" t="s">
        <v>91</v>
      </c>
      <c r="D27" s="1" t="s">
        <v>562</v>
      </c>
      <c r="E27" s="1" t="s">
        <v>42</v>
      </c>
      <c r="F27" s="1" t="s">
        <v>34</v>
      </c>
      <c r="G27" s="1" t="s">
        <v>597</v>
      </c>
      <c r="H27" s="1" t="s">
        <v>222</v>
      </c>
      <c r="I27" s="1" t="s">
        <v>6</v>
      </c>
      <c r="J27" s="1" t="s">
        <v>480</v>
      </c>
      <c r="K27" s="1" t="s">
        <v>649</v>
      </c>
      <c r="L27" s="1" t="s">
        <v>12</v>
      </c>
      <c r="M27" s="1" t="s">
        <v>12</v>
      </c>
      <c r="N27" s="1" t="s">
        <v>12</v>
      </c>
      <c r="O27" s="1" t="s">
        <v>51</v>
      </c>
      <c r="P27" s="1" t="s">
        <v>125</v>
      </c>
      <c r="Q27" s="1" t="s">
        <v>6</v>
      </c>
      <c r="R27" s="1" t="s">
        <v>134</v>
      </c>
      <c r="S27" s="1" t="s">
        <v>6</v>
      </c>
      <c r="T27" s="1" t="s">
        <v>413</v>
      </c>
      <c r="U27" s="1" t="s">
        <v>9</v>
      </c>
      <c r="V27" s="1" t="s">
        <v>9</v>
      </c>
      <c r="W27" s="2" t="s">
        <v>9</v>
      </c>
      <c r="X27" s="1" t="s">
        <v>210</v>
      </c>
      <c r="Y27" s="1" t="s">
        <v>210</v>
      </c>
      <c r="Z27" s="1" t="s">
        <v>12</v>
      </c>
      <c r="AA27" s="1" t="s">
        <v>12</v>
      </c>
      <c r="AB27" s="1" t="s">
        <v>12</v>
      </c>
      <c r="AC27" s="1" t="s">
        <v>12</v>
      </c>
      <c r="AD27" s="1" t="s">
        <v>159</v>
      </c>
      <c r="AE27" s="1" t="s">
        <v>12</v>
      </c>
      <c r="AF27" s="1" t="s">
        <v>12</v>
      </c>
      <c r="AG27" s="1" t="s">
        <v>26</v>
      </c>
      <c r="AH27" s="1" t="s">
        <v>213</v>
      </c>
      <c r="AI27" s="1" t="s">
        <v>6</v>
      </c>
      <c r="AJ27" s="1" t="s">
        <v>6</v>
      </c>
      <c r="AK27" s="1" t="s">
        <v>6</v>
      </c>
      <c r="AL27" s="1" t="s">
        <v>104</v>
      </c>
      <c r="AM27" s="1" t="s">
        <v>6</v>
      </c>
      <c r="AN27" s="1" t="s">
        <v>221</v>
      </c>
      <c r="AO27" s="1" t="s">
        <v>516</v>
      </c>
      <c r="AP27" s="1" t="s">
        <v>121</v>
      </c>
    </row>
    <row r="28" spans="1:42" s="16" customFormat="1" ht="78" x14ac:dyDescent="0.3">
      <c r="A28" s="66">
        <v>25</v>
      </c>
      <c r="B28" s="1" t="s">
        <v>474</v>
      </c>
      <c r="C28" s="1" t="s">
        <v>92</v>
      </c>
      <c r="D28" s="1" t="s">
        <v>657</v>
      </c>
      <c r="E28" s="1" t="s">
        <v>42</v>
      </c>
      <c r="F28" s="1" t="s">
        <v>34</v>
      </c>
      <c r="G28" s="1" t="s">
        <v>597</v>
      </c>
      <c r="H28" s="1" t="s">
        <v>415</v>
      </c>
      <c r="I28" s="1" t="s">
        <v>6</v>
      </c>
      <c r="J28" s="1" t="s">
        <v>483</v>
      </c>
      <c r="K28" s="1" t="s">
        <v>39</v>
      </c>
      <c r="L28" s="1" t="s">
        <v>175</v>
      </c>
      <c r="M28" s="1" t="s">
        <v>12</v>
      </c>
      <c r="N28" s="1" t="s">
        <v>12</v>
      </c>
      <c r="O28" s="1" t="s">
        <v>43</v>
      </c>
      <c r="P28" s="1" t="s">
        <v>43</v>
      </c>
      <c r="Q28" s="1" t="s">
        <v>6</v>
      </c>
      <c r="R28" s="1" t="s">
        <v>135</v>
      </c>
      <c r="S28" s="1" t="s">
        <v>6</v>
      </c>
      <c r="T28" s="1" t="s">
        <v>413</v>
      </c>
      <c r="U28" s="1" t="s">
        <v>190</v>
      </c>
      <c r="V28" s="1" t="s">
        <v>216</v>
      </c>
      <c r="W28" s="2" t="s">
        <v>469</v>
      </c>
      <c r="X28" s="1" t="s">
        <v>18</v>
      </c>
      <c r="Y28" s="1" t="s">
        <v>210</v>
      </c>
      <c r="Z28" s="1" t="s">
        <v>6</v>
      </c>
      <c r="AA28" s="43" t="s">
        <v>486</v>
      </c>
      <c r="AB28" s="43" t="s">
        <v>485</v>
      </c>
      <c r="AC28" s="43" t="s">
        <v>480</v>
      </c>
      <c r="AD28" s="1" t="s">
        <v>26</v>
      </c>
      <c r="AE28" s="43" t="s">
        <v>480</v>
      </c>
      <c r="AF28" s="43" t="s">
        <v>484</v>
      </c>
      <c r="AG28" s="1" t="s">
        <v>236</v>
      </c>
      <c r="AH28" s="1" t="s">
        <v>213</v>
      </c>
      <c r="AI28" s="1" t="s">
        <v>115</v>
      </c>
      <c r="AJ28" s="1" t="s">
        <v>6</v>
      </c>
      <c r="AK28" s="1" t="s">
        <v>6</v>
      </c>
      <c r="AL28" s="1" t="s">
        <v>217</v>
      </c>
      <c r="AM28" s="1" t="s">
        <v>152</v>
      </c>
      <c r="AN28" s="1" t="s">
        <v>501</v>
      </c>
      <c r="AO28" s="1" t="s">
        <v>12</v>
      </c>
      <c r="AP28" s="1" t="s">
        <v>121</v>
      </c>
    </row>
    <row r="29" spans="1:42" s="16" customFormat="1" ht="156" x14ac:dyDescent="0.3">
      <c r="A29" s="66">
        <v>26</v>
      </c>
      <c r="B29" s="1" t="s">
        <v>478</v>
      </c>
      <c r="C29" s="1" t="s">
        <v>92</v>
      </c>
      <c r="D29" s="1" t="s">
        <v>657</v>
      </c>
      <c r="E29" s="1" t="s">
        <v>65</v>
      </c>
      <c r="F29" s="1" t="s">
        <v>34</v>
      </c>
      <c r="G29" s="1" t="s">
        <v>595</v>
      </c>
      <c r="H29" s="1" t="s">
        <v>206</v>
      </c>
      <c r="I29" s="1" t="s">
        <v>6</v>
      </c>
      <c r="J29" s="1" t="s">
        <v>480</v>
      </c>
      <c r="K29" s="1" t="s">
        <v>215</v>
      </c>
      <c r="L29" s="1" t="s">
        <v>172</v>
      </c>
      <c r="M29" s="1" t="s">
        <v>173</v>
      </c>
      <c r="N29" s="1" t="s">
        <v>12</v>
      </c>
      <c r="O29" s="1" t="s">
        <v>51</v>
      </c>
      <c r="P29" s="1" t="s">
        <v>125</v>
      </c>
      <c r="Q29" s="1" t="s">
        <v>6</v>
      </c>
      <c r="R29" s="1" t="s">
        <v>23</v>
      </c>
      <c r="S29" s="1" t="s">
        <v>139</v>
      </c>
      <c r="T29" s="1" t="s">
        <v>413</v>
      </c>
      <c r="U29" s="1" t="s">
        <v>191</v>
      </c>
      <c r="V29" s="1" t="s">
        <v>286</v>
      </c>
      <c r="W29" s="33" t="s">
        <v>462</v>
      </c>
      <c r="X29" s="1" t="s">
        <v>53</v>
      </c>
      <c r="Y29" s="1" t="s">
        <v>53</v>
      </c>
      <c r="Z29" s="1" t="s">
        <v>6</v>
      </c>
      <c r="AA29" s="43" t="s">
        <v>483</v>
      </c>
      <c r="AB29" s="43" t="s">
        <v>482</v>
      </c>
      <c r="AC29" s="43" t="s">
        <v>486</v>
      </c>
      <c r="AD29" s="1" t="s">
        <v>620</v>
      </c>
      <c r="AE29" s="43" t="s">
        <v>484</v>
      </c>
      <c r="AF29" s="43" t="s">
        <v>481</v>
      </c>
      <c r="AG29" s="1" t="s">
        <v>118</v>
      </c>
      <c r="AH29" s="1" t="s">
        <v>211</v>
      </c>
      <c r="AI29" s="1" t="s">
        <v>6</v>
      </c>
      <c r="AJ29" s="1" t="s">
        <v>6</v>
      </c>
      <c r="AK29" s="1" t="s">
        <v>6</v>
      </c>
      <c r="AL29" s="1" t="s">
        <v>105</v>
      </c>
      <c r="AM29" s="1" t="s">
        <v>6</v>
      </c>
      <c r="AN29" s="1" t="s">
        <v>502</v>
      </c>
      <c r="AO29" s="1" t="s">
        <v>517</v>
      </c>
      <c r="AP29" s="1" t="s">
        <v>226</v>
      </c>
    </row>
    <row r="30" spans="1:42" s="16" customFormat="1" ht="62.4" x14ac:dyDescent="0.3">
      <c r="A30" s="66">
        <v>27</v>
      </c>
      <c r="B30" s="1" t="s">
        <v>477</v>
      </c>
      <c r="C30" s="1" t="s">
        <v>92</v>
      </c>
      <c r="D30" s="1" t="s">
        <v>657</v>
      </c>
      <c r="E30" s="1" t="s">
        <v>42</v>
      </c>
      <c r="F30" s="1" t="s">
        <v>34</v>
      </c>
      <c r="G30" s="1" t="s">
        <v>597</v>
      </c>
      <c r="H30" s="1" t="s">
        <v>298</v>
      </c>
      <c r="I30" s="1" t="s">
        <v>7</v>
      </c>
      <c r="J30" s="1" t="s">
        <v>483</v>
      </c>
      <c r="K30" s="1" t="s">
        <v>392</v>
      </c>
      <c r="L30" s="1" t="s">
        <v>39</v>
      </c>
      <c r="M30" s="1" t="s">
        <v>12</v>
      </c>
      <c r="N30" s="1" t="s">
        <v>12</v>
      </c>
      <c r="O30" s="1" t="s">
        <v>43</v>
      </c>
      <c r="P30" s="1" t="s">
        <v>11</v>
      </c>
      <c r="Q30" s="1" t="s">
        <v>6</v>
      </c>
      <c r="R30" s="1" t="s">
        <v>22</v>
      </c>
      <c r="S30" s="1" t="s">
        <v>6</v>
      </c>
      <c r="T30" s="1" t="s">
        <v>11</v>
      </c>
      <c r="U30" s="1" t="s">
        <v>12</v>
      </c>
      <c r="V30" s="1" t="s">
        <v>185</v>
      </c>
      <c r="W30" s="2" t="s">
        <v>19</v>
      </c>
      <c r="X30" s="1" t="s">
        <v>210</v>
      </c>
      <c r="Y30" s="1" t="s">
        <v>210</v>
      </c>
      <c r="Z30" s="1" t="s">
        <v>6</v>
      </c>
      <c r="AA30" s="43" t="s">
        <v>480</v>
      </c>
      <c r="AB30" s="43" t="s">
        <v>483</v>
      </c>
      <c r="AC30" s="43" t="s">
        <v>480</v>
      </c>
      <c r="AD30" s="1" t="s">
        <v>26</v>
      </c>
      <c r="AE30" s="43" t="s">
        <v>482</v>
      </c>
      <c r="AF30" s="43" t="s">
        <v>484</v>
      </c>
      <c r="AG30" s="1" t="s">
        <v>26</v>
      </c>
      <c r="AH30" s="1" t="s">
        <v>17</v>
      </c>
      <c r="AI30" s="1" t="s">
        <v>6</v>
      </c>
      <c r="AJ30" s="1" t="s">
        <v>6</v>
      </c>
      <c r="AK30" s="1" t="s">
        <v>6</v>
      </c>
      <c r="AL30" s="1" t="s">
        <v>6</v>
      </c>
      <c r="AM30" s="1" t="s">
        <v>6</v>
      </c>
      <c r="AN30" s="1" t="s">
        <v>503</v>
      </c>
      <c r="AO30" s="1" t="s">
        <v>518</v>
      </c>
      <c r="AP30" s="1" t="s">
        <v>122</v>
      </c>
    </row>
    <row r="31" spans="1:42" s="16" customFormat="1" ht="78" x14ac:dyDescent="0.3">
      <c r="A31" s="66">
        <v>28</v>
      </c>
      <c r="B31" s="1" t="s">
        <v>475</v>
      </c>
      <c r="C31" s="1" t="s">
        <v>95</v>
      </c>
      <c r="D31" s="61" t="s">
        <v>656</v>
      </c>
      <c r="E31" s="1" t="s">
        <v>42</v>
      </c>
      <c r="F31" s="1" t="s">
        <v>34</v>
      </c>
      <c r="G31" s="1" t="s">
        <v>597</v>
      </c>
      <c r="H31" s="1" t="s">
        <v>222</v>
      </c>
      <c r="I31" s="1" t="s">
        <v>7</v>
      </c>
      <c r="J31" s="1" t="s">
        <v>482</v>
      </c>
      <c r="K31" s="1" t="s">
        <v>168</v>
      </c>
      <c r="L31" s="1" t="s">
        <v>12</v>
      </c>
      <c r="M31" s="1" t="s">
        <v>169</v>
      </c>
      <c r="N31" s="1" t="s">
        <v>171</v>
      </c>
      <c r="O31" s="1" t="s">
        <v>125</v>
      </c>
      <c r="P31" s="1" t="s">
        <v>11</v>
      </c>
      <c r="Q31" s="1" t="s">
        <v>6</v>
      </c>
      <c r="R31" s="1" t="s">
        <v>6</v>
      </c>
      <c r="S31" s="1" t="s">
        <v>7</v>
      </c>
      <c r="T31" s="1" t="s">
        <v>11</v>
      </c>
      <c r="U31" s="1" t="s">
        <v>12</v>
      </c>
      <c r="V31" s="1" t="s">
        <v>192</v>
      </c>
      <c r="W31" s="2" t="s">
        <v>9</v>
      </c>
      <c r="X31" s="1" t="s">
        <v>210</v>
      </c>
      <c r="Y31" s="1" t="s">
        <v>210</v>
      </c>
      <c r="Z31" s="1" t="s">
        <v>6</v>
      </c>
      <c r="AA31" s="43" t="s">
        <v>482</v>
      </c>
      <c r="AB31" s="1" t="s">
        <v>12</v>
      </c>
      <c r="AC31" s="43" t="s">
        <v>482</v>
      </c>
      <c r="AD31" s="1" t="s">
        <v>160</v>
      </c>
      <c r="AE31" s="43" t="s">
        <v>480</v>
      </c>
      <c r="AF31" s="1" t="s">
        <v>26</v>
      </c>
      <c r="AG31" s="1" t="s">
        <v>26</v>
      </c>
      <c r="AH31" s="1" t="s">
        <v>211</v>
      </c>
      <c r="AI31" s="1" t="s">
        <v>6</v>
      </c>
      <c r="AJ31" s="1" t="s">
        <v>6</v>
      </c>
      <c r="AK31" s="1" t="s">
        <v>6</v>
      </c>
      <c r="AL31" s="1" t="s">
        <v>218</v>
      </c>
      <c r="AM31" s="1" t="s">
        <v>6</v>
      </c>
      <c r="AN31" s="1" t="s">
        <v>12</v>
      </c>
      <c r="AO31" s="49" t="s">
        <v>519</v>
      </c>
      <c r="AP31" s="1" t="s">
        <v>26</v>
      </c>
    </row>
    <row r="32" spans="1:42" s="16" customFormat="1" ht="31.2" x14ac:dyDescent="0.3">
      <c r="A32" s="66">
        <v>29</v>
      </c>
      <c r="B32" s="1" t="s">
        <v>478</v>
      </c>
      <c r="C32" s="1" t="s">
        <v>95</v>
      </c>
      <c r="D32" s="1" t="s">
        <v>656</v>
      </c>
      <c r="E32" s="1" t="s">
        <v>12</v>
      </c>
      <c r="F32" s="1" t="s">
        <v>34</v>
      </c>
      <c r="G32" s="1" t="s">
        <v>595</v>
      </c>
      <c r="H32" s="1" t="s">
        <v>102</v>
      </c>
      <c r="I32" s="1" t="s">
        <v>6</v>
      </c>
      <c r="J32" s="1" t="s">
        <v>483</v>
      </c>
      <c r="K32" s="1" t="s">
        <v>625</v>
      </c>
      <c r="L32" s="1" t="s">
        <v>12</v>
      </c>
      <c r="M32" s="1" t="s">
        <v>12</v>
      </c>
      <c r="N32" s="1" t="s">
        <v>12</v>
      </c>
      <c r="O32" s="1" t="s">
        <v>43</v>
      </c>
      <c r="P32" s="1" t="s">
        <v>43</v>
      </c>
      <c r="Q32" s="1" t="s">
        <v>6</v>
      </c>
      <c r="R32" s="1" t="s">
        <v>136</v>
      </c>
      <c r="S32" s="1" t="s">
        <v>6</v>
      </c>
      <c r="T32" s="1" t="s">
        <v>413</v>
      </c>
      <c r="U32" s="1" t="s">
        <v>9</v>
      </c>
      <c r="V32" s="1" t="s">
        <v>9</v>
      </c>
      <c r="W32" s="2" t="s">
        <v>463</v>
      </c>
      <c r="X32" s="1" t="s">
        <v>26</v>
      </c>
      <c r="Y32" s="1" t="s">
        <v>26</v>
      </c>
      <c r="Z32" s="1" t="s">
        <v>6</v>
      </c>
      <c r="AA32" s="1" t="s">
        <v>162</v>
      </c>
      <c r="AB32" s="43" t="s">
        <v>485</v>
      </c>
      <c r="AC32" s="43" t="s">
        <v>482</v>
      </c>
      <c r="AD32" s="1" t="s">
        <v>26</v>
      </c>
      <c r="AE32" s="43" t="s">
        <v>480</v>
      </c>
      <c r="AF32" s="43" t="s">
        <v>486</v>
      </c>
      <c r="AG32" s="1" t="s">
        <v>26</v>
      </c>
      <c r="AH32" s="1" t="s">
        <v>26</v>
      </c>
      <c r="AI32" s="1" t="s">
        <v>6</v>
      </c>
      <c r="AJ32" s="1" t="s">
        <v>6</v>
      </c>
      <c r="AK32" s="1" t="s">
        <v>6</v>
      </c>
      <c r="AL32" s="1" t="s">
        <v>219</v>
      </c>
      <c r="AM32" s="1" t="s">
        <v>6</v>
      </c>
      <c r="AN32" s="1" t="s">
        <v>12</v>
      </c>
      <c r="AO32" s="1" t="s">
        <v>520</v>
      </c>
      <c r="AP32" s="1" t="s">
        <v>18</v>
      </c>
    </row>
    <row r="33" spans="1:42" s="16" customFormat="1" ht="46.8" x14ac:dyDescent="0.3">
      <c r="A33" s="66">
        <v>30</v>
      </c>
      <c r="B33" s="1" t="s">
        <v>478</v>
      </c>
      <c r="C33" s="1" t="s">
        <v>96</v>
      </c>
      <c r="D33" s="1" t="s">
        <v>97</v>
      </c>
      <c r="E33" s="1" t="s">
        <v>42</v>
      </c>
      <c r="F33" s="1" t="s">
        <v>34</v>
      </c>
      <c r="G33" s="1" t="s">
        <v>597</v>
      </c>
      <c r="H33" s="1" t="s">
        <v>296</v>
      </c>
      <c r="I33" s="1" t="s">
        <v>7</v>
      </c>
      <c r="J33" s="1" t="s">
        <v>482</v>
      </c>
      <c r="K33" s="1" t="s">
        <v>237</v>
      </c>
      <c r="L33" s="1" t="s">
        <v>39</v>
      </c>
      <c r="M33" s="1" t="s">
        <v>12</v>
      </c>
      <c r="N33" s="1" t="s">
        <v>12</v>
      </c>
      <c r="O33" s="1" t="s">
        <v>125</v>
      </c>
      <c r="P33" s="1" t="s">
        <v>11</v>
      </c>
      <c r="Q33" s="1" t="s">
        <v>6</v>
      </c>
      <c r="R33" s="1" t="s">
        <v>6</v>
      </c>
      <c r="S33" s="1" t="s">
        <v>6</v>
      </c>
      <c r="T33" s="1" t="s">
        <v>411</v>
      </c>
      <c r="U33" s="1" t="s">
        <v>12</v>
      </c>
      <c r="V33" s="1" t="s">
        <v>12</v>
      </c>
      <c r="W33" s="62" t="s">
        <v>12</v>
      </c>
      <c r="X33" s="1" t="s">
        <v>210</v>
      </c>
      <c r="Y33" s="1" t="s">
        <v>210</v>
      </c>
      <c r="Z33" s="1" t="s">
        <v>6</v>
      </c>
      <c r="AA33" s="43" t="s">
        <v>488</v>
      </c>
      <c r="AB33" s="43" t="s">
        <v>483</v>
      </c>
      <c r="AC33" s="43" t="s">
        <v>482</v>
      </c>
      <c r="AD33" s="1" t="s">
        <v>161</v>
      </c>
      <c r="AE33" s="43" t="s">
        <v>484</v>
      </c>
      <c r="AF33" s="43" t="s">
        <v>481</v>
      </c>
      <c r="AG33" s="1" t="s">
        <v>118</v>
      </c>
      <c r="AH33" s="1" t="s">
        <v>17</v>
      </c>
      <c r="AI33" s="1" t="s">
        <v>6</v>
      </c>
      <c r="AJ33" s="1" t="s">
        <v>6</v>
      </c>
      <c r="AK33" s="1" t="s">
        <v>6</v>
      </c>
      <c r="AL33" s="1" t="s">
        <v>6</v>
      </c>
      <c r="AM33" s="1" t="s">
        <v>6</v>
      </c>
      <c r="AN33" s="1" t="s">
        <v>26</v>
      </c>
      <c r="AO33" s="1" t="s">
        <v>12</v>
      </c>
      <c r="AP33" s="1" t="s">
        <v>18</v>
      </c>
    </row>
    <row r="34" spans="1:42" s="16" customFormat="1" ht="31.2" x14ac:dyDescent="0.3">
      <c r="A34" s="66">
        <v>31</v>
      </c>
      <c r="B34" s="1" t="s">
        <v>476</v>
      </c>
      <c r="C34" s="1" t="s">
        <v>539</v>
      </c>
      <c r="D34" s="1" t="s">
        <v>534</v>
      </c>
      <c r="E34" s="1" t="s">
        <v>65</v>
      </c>
      <c r="F34" s="1" t="s">
        <v>34</v>
      </c>
      <c r="G34" s="1" t="s">
        <v>595</v>
      </c>
      <c r="H34" s="1" t="s">
        <v>415</v>
      </c>
      <c r="I34" s="1" t="s">
        <v>7</v>
      </c>
      <c r="J34" s="1" t="s">
        <v>482</v>
      </c>
      <c r="K34" s="1" t="s">
        <v>237</v>
      </c>
      <c r="L34" s="1" t="s">
        <v>535</v>
      </c>
      <c r="M34" s="1" t="s">
        <v>12</v>
      </c>
      <c r="N34" s="1" t="s">
        <v>12</v>
      </c>
      <c r="O34" s="1" t="s">
        <v>125</v>
      </c>
      <c r="P34" s="1" t="s">
        <v>125</v>
      </c>
      <c r="Q34" s="1" t="s">
        <v>6</v>
      </c>
      <c r="R34" s="1" t="s">
        <v>585</v>
      </c>
      <c r="S34" s="1" t="s">
        <v>6</v>
      </c>
      <c r="T34" s="1" t="s">
        <v>413</v>
      </c>
      <c r="U34" s="1" t="s">
        <v>318</v>
      </c>
      <c r="V34" s="116" t="s">
        <v>12</v>
      </c>
      <c r="W34" s="62" t="s">
        <v>318</v>
      </c>
      <c r="X34" s="117" t="s">
        <v>210</v>
      </c>
      <c r="Y34" s="1" t="s">
        <v>210</v>
      </c>
      <c r="Z34" s="1" t="s">
        <v>6</v>
      </c>
      <c r="AA34" s="1" t="s">
        <v>12</v>
      </c>
      <c r="AB34" s="43" t="s">
        <v>12</v>
      </c>
      <c r="AC34" s="43" t="s">
        <v>482</v>
      </c>
      <c r="AD34" s="1" t="s">
        <v>26</v>
      </c>
      <c r="AE34" s="118" t="s">
        <v>480</v>
      </c>
      <c r="AF34" s="43" t="s">
        <v>12</v>
      </c>
      <c r="AG34" s="1" t="s">
        <v>26</v>
      </c>
      <c r="AH34" s="1" t="s">
        <v>26</v>
      </c>
      <c r="AI34" s="1" t="s">
        <v>6</v>
      </c>
      <c r="AJ34" s="1" t="s">
        <v>6</v>
      </c>
      <c r="AK34" s="1" t="s">
        <v>6</v>
      </c>
      <c r="AL34" s="1" t="s">
        <v>6</v>
      </c>
      <c r="AM34" s="1" t="s">
        <v>586</v>
      </c>
      <c r="AN34" s="1" t="s">
        <v>587</v>
      </c>
      <c r="AO34" s="1" t="s">
        <v>12</v>
      </c>
      <c r="AP34" s="1" t="s">
        <v>12</v>
      </c>
    </row>
    <row r="35" spans="1:42" s="95" customFormat="1" ht="30" customHeight="1" x14ac:dyDescent="0.3">
      <c r="A35" s="90" t="s">
        <v>308</v>
      </c>
      <c r="B35" s="91"/>
      <c r="C35" s="91"/>
      <c r="D35" s="91"/>
      <c r="E35" s="91"/>
      <c r="F35" s="91"/>
      <c r="G35" s="91"/>
      <c r="H35" s="91"/>
      <c r="I35" s="91"/>
      <c r="J35" s="91"/>
      <c r="K35" s="91"/>
      <c r="L35" s="91"/>
      <c r="M35" s="91"/>
      <c r="N35" s="91"/>
      <c r="O35" s="91"/>
      <c r="P35" s="91"/>
      <c r="Q35" s="91"/>
      <c r="R35" s="91"/>
      <c r="S35" s="91"/>
      <c r="T35" s="91"/>
      <c r="U35" s="91"/>
      <c r="V35" s="92"/>
      <c r="W35" s="91"/>
      <c r="X35" s="93"/>
      <c r="Y35" s="91"/>
      <c r="Z35" s="91"/>
      <c r="AA35" s="91"/>
      <c r="AB35" s="91"/>
      <c r="AC35" s="91"/>
      <c r="AD35" s="91"/>
      <c r="AE35" s="91"/>
      <c r="AF35" s="91"/>
      <c r="AG35" s="91"/>
      <c r="AH35" s="91"/>
      <c r="AI35" s="91"/>
      <c r="AJ35" s="91"/>
      <c r="AK35" s="91"/>
      <c r="AL35" s="91"/>
      <c r="AM35" s="91"/>
      <c r="AN35" s="91"/>
      <c r="AO35" s="94"/>
      <c r="AP35" s="91"/>
    </row>
    <row r="36" spans="1:42" s="95" customFormat="1" ht="93.6" x14ac:dyDescent="0.3">
      <c r="A36" s="96">
        <v>32</v>
      </c>
      <c r="B36" s="91" t="s">
        <v>474</v>
      </c>
      <c r="C36" s="91" t="s">
        <v>78</v>
      </c>
      <c r="D36" s="91" t="s">
        <v>653</v>
      </c>
      <c r="E36" s="91" t="s">
        <v>42</v>
      </c>
      <c r="F36" s="91" t="s">
        <v>35</v>
      </c>
      <c r="G36" s="91" t="s">
        <v>598</v>
      </c>
      <c r="H36" s="91" t="s">
        <v>31</v>
      </c>
      <c r="I36" s="91" t="s">
        <v>6</v>
      </c>
      <c r="J36" s="91" t="s">
        <v>485</v>
      </c>
      <c r="K36" s="91" t="s">
        <v>238</v>
      </c>
      <c r="L36" s="91" t="s">
        <v>164</v>
      </c>
      <c r="M36" s="91" t="s">
        <v>12</v>
      </c>
      <c r="N36" s="91" t="s">
        <v>12</v>
      </c>
      <c r="O36" s="91" t="s">
        <v>13</v>
      </c>
      <c r="P36" s="91" t="s">
        <v>13</v>
      </c>
      <c r="Q36" s="91" t="s">
        <v>7</v>
      </c>
      <c r="R36" s="91" t="s">
        <v>132</v>
      </c>
      <c r="S36" s="91" t="s">
        <v>6</v>
      </c>
      <c r="T36" s="91" t="s">
        <v>46</v>
      </c>
      <c r="U36" s="97" t="s">
        <v>14</v>
      </c>
      <c r="V36" s="98" t="s">
        <v>201</v>
      </c>
      <c r="W36" s="99" t="s">
        <v>461</v>
      </c>
      <c r="X36" s="93" t="s">
        <v>53</v>
      </c>
      <c r="Y36" s="91" t="s">
        <v>207</v>
      </c>
      <c r="Z36" s="91" t="s">
        <v>7</v>
      </c>
      <c r="AA36" s="100" t="s">
        <v>487</v>
      </c>
      <c r="AB36" s="91" t="s">
        <v>163</v>
      </c>
      <c r="AC36" s="91" t="s">
        <v>163</v>
      </c>
      <c r="AD36" s="91" t="s">
        <v>15</v>
      </c>
      <c r="AE36" s="91" t="s">
        <v>163</v>
      </c>
      <c r="AF36" s="91" t="s">
        <v>163</v>
      </c>
      <c r="AG36" s="91" t="s">
        <v>287</v>
      </c>
      <c r="AH36" s="91" t="s">
        <v>213</v>
      </c>
      <c r="AI36" s="91" t="s">
        <v>55</v>
      </c>
      <c r="AJ36" s="91" t="s">
        <v>6</v>
      </c>
      <c r="AK36" s="91" t="s">
        <v>6</v>
      </c>
      <c r="AL36" s="91" t="s">
        <v>411</v>
      </c>
      <c r="AM36" s="91" t="s">
        <v>16</v>
      </c>
      <c r="AN36" s="91" t="s">
        <v>223</v>
      </c>
      <c r="AO36" s="91" t="s">
        <v>521</v>
      </c>
      <c r="AP36" s="91" t="s">
        <v>18</v>
      </c>
    </row>
    <row r="37" spans="1:42" s="95" customFormat="1" ht="46.8" x14ac:dyDescent="0.3">
      <c r="A37" s="96">
        <v>33</v>
      </c>
      <c r="B37" s="91" t="s">
        <v>478</v>
      </c>
      <c r="C37" s="91" t="s">
        <v>78</v>
      </c>
      <c r="D37" s="91" t="s">
        <v>653</v>
      </c>
      <c r="E37" s="91" t="s">
        <v>42</v>
      </c>
      <c r="F37" s="91" t="s">
        <v>35</v>
      </c>
      <c r="G37" s="91" t="s">
        <v>598</v>
      </c>
      <c r="H37" s="91" t="s">
        <v>31</v>
      </c>
      <c r="I37" s="91" t="s">
        <v>7</v>
      </c>
      <c r="J37" s="91" t="s">
        <v>487</v>
      </c>
      <c r="K37" s="91" t="s">
        <v>239</v>
      </c>
      <c r="L37" s="91" t="s">
        <v>12</v>
      </c>
      <c r="M37" s="91" t="s">
        <v>165</v>
      </c>
      <c r="N37" s="91" t="s">
        <v>12</v>
      </c>
      <c r="O37" s="91" t="s">
        <v>43</v>
      </c>
      <c r="P37" s="91" t="s">
        <v>43</v>
      </c>
      <c r="Q37" s="91" t="s">
        <v>6</v>
      </c>
      <c r="R37" s="91" t="s">
        <v>6</v>
      </c>
      <c r="S37" s="91" t="s">
        <v>6</v>
      </c>
      <c r="T37" s="91" t="s">
        <v>46</v>
      </c>
      <c r="U37" s="91" t="s">
        <v>32</v>
      </c>
      <c r="V37" s="92" t="s">
        <v>33</v>
      </c>
      <c r="W37" s="101" t="s">
        <v>33</v>
      </c>
      <c r="X37" s="93" t="s">
        <v>208</v>
      </c>
      <c r="Y37" s="91" t="s">
        <v>207</v>
      </c>
      <c r="Z37" s="91" t="s">
        <v>140</v>
      </c>
      <c r="AA37" s="100" t="s">
        <v>487</v>
      </c>
      <c r="AB37" s="100" t="s">
        <v>486</v>
      </c>
      <c r="AC37" s="91" t="s">
        <v>12</v>
      </c>
      <c r="AD37" s="91" t="s">
        <v>157</v>
      </c>
      <c r="AE37" s="91" t="s">
        <v>163</v>
      </c>
      <c r="AF37" s="91" t="s">
        <v>163</v>
      </c>
      <c r="AG37" s="91" t="s">
        <v>287</v>
      </c>
      <c r="AH37" s="91" t="s">
        <v>212</v>
      </c>
      <c r="AI37" s="91" t="s">
        <v>112</v>
      </c>
      <c r="AJ37" s="91" t="s">
        <v>6</v>
      </c>
      <c r="AK37" s="91" t="s">
        <v>6</v>
      </c>
      <c r="AL37" s="91" t="s">
        <v>411</v>
      </c>
      <c r="AM37" s="91" t="s">
        <v>6</v>
      </c>
      <c r="AN37" s="91" t="s">
        <v>504</v>
      </c>
      <c r="AO37" s="91" t="s">
        <v>522</v>
      </c>
      <c r="AP37" s="91" t="s">
        <v>18</v>
      </c>
    </row>
    <row r="38" spans="1:42" s="95" customFormat="1" ht="78" x14ac:dyDescent="0.3">
      <c r="A38" s="96">
        <v>34</v>
      </c>
      <c r="B38" s="91" t="s">
        <v>476</v>
      </c>
      <c r="C38" s="91" t="s">
        <v>80</v>
      </c>
      <c r="D38" s="91" t="s">
        <v>653</v>
      </c>
      <c r="E38" s="91" t="s">
        <v>12</v>
      </c>
      <c r="F38" s="91" t="s">
        <v>35</v>
      </c>
      <c r="G38" s="91" t="s">
        <v>599</v>
      </c>
      <c r="H38" s="91" t="s">
        <v>31</v>
      </c>
      <c r="I38" s="91" t="s">
        <v>6</v>
      </c>
      <c r="J38" s="91" t="s">
        <v>487</v>
      </c>
      <c r="K38" s="91" t="s">
        <v>61</v>
      </c>
      <c r="L38" s="91" t="s">
        <v>12</v>
      </c>
      <c r="M38" s="91" t="s">
        <v>166</v>
      </c>
      <c r="N38" s="91" t="s">
        <v>12</v>
      </c>
      <c r="O38" s="91" t="s">
        <v>13</v>
      </c>
      <c r="P38" s="91" t="s">
        <v>13</v>
      </c>
      <c r="Q38" s="91" t="s">
        <v>7</v>
      </c>
      <c r="R38" s="91" t="s">
        <v>6</v>
      </c>
      <c r="S38" s="91" t="s">
        <v>225</v>
      </c>
      <c r="T38" s="91" t="s">
        <v>46</v>
      </c>
      <c r="U38" s="91" t="s">
        <v>182</v>
      </c>
      <c r="V38" s="92" t="s">
        <v>203</v>
      </c>
      <c r="W38" s="101" t="s">
        <v>464</v>
      </c>
      <c r="X38" s="93" t="s">
        <v>12</v>
      </c>
      <c r="Y38" s="91" t="s">
        <v>207</v>
      </c>
      <c r="Z38" s="91" t="s">
        <v>140</v>
      </c>
      <c r="AA38" s="100" t="s">
        <v>487</v>
      </c>
      <c r="AB38" s="91" t="s">
        <v>12</v>
      </c>
      <c r="AC38" s="91" t="s">
        <v>12</v>
      </c>
      <c r="AD38" s="91" t="s">
        <v>621</v>
      </c>
      <c r="AE38" s="91" t="s">
        <v>163</v>
      </c>
      <c r="AF38" s="91" t="s">
        <v>163</v>
      </c>
      <c r="AG38" s="91" t="s">
        <v>287</v>
      </c>
      <c r="AH38" s="91" t="s">
        <v>213</v>
      </c>
      <c r="AI38" s="91" t="s">
        <v>113</v>
      </c>
      <c r="AJ38" s="91" t="s">
        <v>149</v>
      </c>
      <c r="AK38" s="91" t="s">
        <v>6</v>
      </c>
      <c r="AL38" s="91" t="s">
        <v>411</v>
      </c>
      <c r="AM38" s="91" t="s">
        <v>153</v>
      </c>
      <c r="AN38" s="91" t="s">
        <v>496</v>
      </c>
      <c r="AO38" s="91" t="s">
        <v>523</v>
      </c>
      <c r="AP38" s="91" t="s">
        <v>147</v>
      </c>
    </row>
    <row r="39" spans="1:42" s="95" customFormat="1" ht="78" x14ac:dyDescent="0.3">
      <c r="A39" s="96">
        <v>35</v>
      </c>
      <c r="B39" s="91" t="s">
        <v>475</v>
      </c>
      <c r="C39" s="91" t="s">
        <v>78</v>
      </c>
      <c r="D39" s="91" t="s">
        <v>653</v>
      </c>
      <c r="E39" s="91" t="s">
        <v>42</v>
      </c>
      <c r="F39" s="91" t="s">
        <v>35</v>
      </c>
      <c r="G39" s="91" t="s">
        <v>598</v>
      </c>
      <c r="H39" s="91" t="s">
        <v>31</v>
      </c>
      <c r="I39" s="91" t="s">
        <v>6</v>
      </c>
      <c r="J39" s="91" t="s">
        <v>487</v>
      </c>
      <c r="K39" s="91" t="s">
        <v>240</v>
      </c>
      <c r="L39" s="91" t="s">
        <v>39</v>
      </c>
      <c r="M39" s="91" t="s">
        <v>12</v>
      </c>
      <c r="N39" s="91" t="s">
        <v>12</v>
      </c>
      <c r="O39" s="91" t="s">
        <v>13</v>
      </c>
      <c r="P39" s="91" t="s">
        <v>13</v>
      </c>
      <c r="Q39" s="91" t="s">
        <v>7</v>
      </c>
      <c r="R39" s="91" t="s">
        <v>133</v>
      </c>
      <c r="S39" s="91" t="s">
        <v>6</v>
      </c>
      <c r="T39" s="91" t="s">
        <v>46</v>
      </c>
      <c r="U39" s="91" t="s">
        <v>181</v>
      </c>
      <c r="V39" s="102" t="s">
        <v>202</v>
      </c>
      <c r="W39" s="103" t="s">
        <v>531</v>
      </c>
      <c r="X39" s="93" t="s">
        <v>12</v>
      </c>
      <c r="Y39" s="91" t="s">
        <v>207</v>
      </c>
      <c r="Z39" s="91" t="s">
        <v>6</v>
      </c>
      <c r="AA39" s="100" t="s">
        <v>487</v>
      </c>
      <c r="AB39" s="100" t="s">
        <v>480</v>
      </c>
      <c r="AC39" s="100" t="s">
        <v>490</v>
      </c>
      <c r="AD39" s="91" t="s">
        <v>158</v>
      </c>
      <c r="AE39" s="91" t="s">
        <v>163</v>
      </c>
      <c r="AF39" s="91" t="s">
        <v>163</v>
      </c>
      <c r="AG39" s="91" t="s">
        <v>287</v>
      </c>
      <c r="AH39" s="91" t="s">
        <v>49</v>
      </c>
      <c r="AI39" s="91" t="s">
        <v>112</v>
      </c>
      <c r="AJ39" s="91" t="s">
        <v>6</v>
      </c>
      <c r="AK39" s="91" t="s">
        <v>60</v>
      </c>
      <c r="AL39" s="91" t="s">
        <v>411</v>
      </c>
      <c r="AM39" s="91" t="s">
        <v>6</v>
      </c>
      <c r="AN39" s="91" t="s">
        <v>505</v>
      </c>
      <c r="AO39" s="91" t="s">
        <v>524</v>
      </c>
      <c r="AP39" s="91" t="s">
        <v>146</v>
      </c>
    </row>
    <row r="40" spans="1:42" s="95" customFormat="1" ht="31.2" x14ac:dyDescent="0.3">
      <c r="A40" s="96">
        <v>36</v>
      </c>
      <c r="B40" s="91" t="s">
        <v>479</v>
      </c>
      <c r="C40" s="91" t="s">
        <v>84</v>
      </c>
      <c r="D40" s="91" t="s">
        <v>322</v>
      </c>
      <c r="E40" s="91" t="s">
        <v>68</v>
      </c>
      <c r="F40" s="91" t="s">
        <v>35</v>
      </c>
      <c r="G40" s="91" t="s">
        <v>602</v>
      </c>
      <c r="H40" s="91" t="s">
        <v>607</v>
      </c>
      <c r="I40" s="91" t="s">
        <v>6</v>
      </c>
      <c r="J40" s="91" t="s">
        <v>12</v>
      </c>
      <c r="K40" s="91" t="s">
        <v>12</v>
      </c>
      <c r="L40" s="91" t="s">
        <v>12</v>
      </c>
      <c r="M40" s="91" t="s">
        <v>12</v>
      </c>
      <c r="N40" s="91" t="s">
        <v>12</v>
      </c>
      <c r="O40" s="91" t="s">
        <v>12</v>
      </c>
      <c r="P40" s="91" t="s">
        <v>12</v>
      </c>
      <c r="Q40" s="91" t="s">
        <v>6</v>
      </c>
      <c r="R40" s="91" t="s">
        <v>6</v>
      </c>
      <c r="S40" s="91" t="s">
        <v>6</v>
      </c>
      <c r="T40" s="91" t="s">
        <v>12</v>
      </c>
      <c r="U40" s="91" t="s">
        <v>12</v>
      </c>
      <c r="V40" s="92" t="s">
        <v>12</v>
      </c>
      <c r="W40" s="104" t="s">
        <v>12</v>
      </c>
      <c r="X40" s="93" t="s">
        <v>210</v>
      </c>
      <c r="Y40" s="91" t="s">
        <v>12</v>
      </c>
      <c r="Z40" s="91" t="s">
        <v>12</v>
      </c>
      <c r="AA40" s="91" t="s">
        <v>12</v>
      </c>
      <c r="AB40" s="91" t="s">
        <v>12</v>
      </c>
      <c r="AC40" s="91" t="s">
        <v>12</v>
      </c>
      <c r="AD40" s="91" t="s">
        <v>622</v>
      </c>
      <c r="AE40" s="91" t="s">
        <v>12</v>
      </c>
      <c r="AF40" s="91" t="s">
        <v>12</v>
      </c>
      <c r="AG40" s="91" t="s">
        <v>119</v>
      </c>
      <c r="AH40" s="91" t="s">
        <v>17</v>
      </c>
      <c r="AI40" s="91" t="s">
        <v>114</v>
      </c>
      <c r="AJ40" s="91" t="s">
        <v>6</v>
      </c>
      <c r="AK40" s="91" t="s">
        <v>148</v>
      </c>
      <c r="AL40" s="91" t="s">
        <v>107</v>
      </c>
      <c r="AM40" s="91" t="s">
        <v>28</v>
      </c>
      <c r="AN40" s="91" t="s">
        <v>506</v>
      </c>
      <c r="AO40" s="91" t="s">
        <v>12</v>
      </c>
      <c r="AP40" s="91" t="s">
        <v>18</v>
      </c>
    </row>
    <row r="41" spans="1:42" s="95" customFormat="1" ht="46.8" x14ac:dyDescent="0.3">
      <c r="A41" s="96">
        <v>37</v>
      </c>
      <c r="B41" s="91" t="s">
        <v>476</v>
      </c>
      <c r="C41" s="91" t="s">
        <v>538</v>
      </c>
      <c r="D41" s="91" t="s">
        <v>532</v>
      </c>
      <c r="E41" s="91" t="s">
        <v>68</v>
      </c>
      <c r="F41" s="91" t="s">
        <v>35</v>
      </c>
      <c r="G41" s="91" t="s">
        <v>597</v>
      </c>
      <c r="H41" s="91" t="s">
        <v>31</v>
      </c>
      <c r="I41" s="91" t="s">
        <v>6</v>
      </c>
      <c r="J41" s="91" t="s">
        <v>487</v>
      </c>
      <c r="K41" s="91" t="s">
        <v>588</v>
      </c>
      <c r="L41" s="91" t="s">
        <v>589</v>
      </c>
      <c r="M41" s="91" t="s">
        <v>533</v>
      </c>
      <c r="N41" s="91" t="s">
        <v>12</v>
      </c>
      <c r="O41" s="91" t="s">
        <v>45</v>
      </c>
      <c r="P41" s="91" t="s">
        <v>13</v>
      </c>
      <c r="Q41" s="91" t="s">
        <v>6</v>
      </c>
      <c r="R41" s="91" t="s">
        <v>6</v>
      </c>
      <c r="S41" s="91" t="s">
        <v>6</v>
      </c>
      <c r="T41" s="91" t="s">
        <v>46</v>
      </c>
      <c r="U41" s="91" t="s">
        <v>590</v>
      </c>
      <c r="V41" s="92" t="s">
        <v>591</v>
      </c>
      <c r="W41" s="119" t="s">
        <v>12</v>
      </c>
      <c r="X41" s="93" t="s">
        <v>207</v>
      </c>
      <c r="Y41" s="91" t="s">
        <v>12</v>
      </c>
      <c r="Z41" s="91" t="s">
        <v>12</v>
      </c>
      <c r="AA41" s="91" t="s">
        <v>12</v>
      </c>
      <c r="AB41" s="91" t="s">
        <v>163</v>
      </c>
      <c r="AC41" s="91" t="s">
        <v>163</v>
      </c>
      <c r="AD41" s="91" t="s">
        <v>623</v>
      </c>
      <c r="AE41" s="91" t="s">
        <v>163</v>
      </c>
      <c r="AF41" s="91" t="s">
        <v>163</v>
      </c>
      <c r="AG41" s="91" t="s">
        <v>287</v>
      </c>
      <c r="AH41" s="91" t="s">
        <v>212</v>
      </c>
      <c r="AI41" s="91" t="s">
        <v>112</v>
      </c>
      <c r="AJ41" s="91" t="s">
        <v>6</v>
      </c>
      <c r="AK41" s="91" t="s">
        <v>6</v>
      </c>
      <c r="AL41" s="91" t="s">
        <v>411</v>
      </c>
      <c r="AM41" s="91" t="s">
        <v>6</v>
      </c>
      <c r="AN41" s="91" t="s">
        <v>12</v>
      </c>
      <c r="AO41" s="91" t="s">
        <v>12</v>
      </c>
      <c r="AP41" s="91" t="s">
        <v>18</v>
      </c>
    </row>
    <row r="42" spans="1:42" s="18" customFormat="1" ht="30" customHeight="1" x14ac:dyDescent="0.3">
      <c r="A42" s="67" t="s">
        <v>309</v>
      </c>
      <c r="B42" s="3"/>
      <c r="C42" s="3"/>
      <c r="D42" s="3"/>
      <c r="E42" s="3"/>
      <c r="F42" s="3"/>
      <c r="G42" s="3"/>
      <c r="H42" s="3"/>
      <c r="I42" s="3"/>
      <c r="J42" s="3"/>
      <c r="K42" s="3"/>
      <c r="L42" s="3"/>
      <c r="M42" s="3"/>
      <c r="N42" s="3"/>
      <c r="O42" s="3"/>
      <c r="P42" s="3"/>
      <c r="Q42" s="3"/>
      <c r="R42" s="3"/>
      <c r="S42" s="3"/>
      <c r="T42" s="3"/>
      <c r="U42" s="3"/>
      <c r="V42" s="3"/>
      <c r="W42" s="34"/>
      <c r="X42" s="3"/>
      <c r="Y42" s="3"/>
      <c r="Z42" s="3"/>
      <c r="AA42" s="3"/>
      <c r="AB42" s="3"/>
      <c r="AC42" s="3"/>
      <c r="AD42" s="3"/>
      <c r="AE42" s="3"/>
      <c r="AF42" s="3"/>
      <c r="AG42" s="3"/>
      <c r="AH42" s="3"/>
      <c r="AI42" s="3"/>
      <c r="AJ42" s="3"/>
      <c r="AK42" s="3"/>
      <c r="AL42" s="3"/>
      <c r="AM42" s="3"/>
      <c r="AN42" s="3"/>
      <c r="AO42" s="3"/>
      <c r="AP42" s="3"/>
    </row>
    <row r="43" spans="1:42" s="18" customFormat="1" ht="46.8" x14ac:dyDescent="0.3">
      <c r="A43" s="68">
        <v>38</v>
      </c>
      <c r="B43" s="3" t="s">
        <v>474</v>
      </c>
      <c r="C43" s="3" t="s">
        <v>72</v>
      </c>
      <c r="D43" s="3" t="s">
        <v>71</v>
      </c>
      <c r="E43" s="3" t="s">
        <v>66</v>
      </c>
      <c r="F43" s="3" t="s">
        <v>64</v>
      </c>
      <c r="G43" s="3" t="s">
        <v>600</v>
      </c>
      <c r="H43" s="3" t="s">
        <v>405</v>
      </c>
      <c r="I43" s="3" t="s">
        <v>6</v>
      </c>
      <c r="J43" s="41" t="s">
        <v>485</v>
      </c>
      <c r="K43" s="3" t="s">
        <v>143</v>
      </c>
      <c r="L43" s="3" t="s">
        <v>39</v>
      </c>
      <c r="M43" s="3" t="s">
        <v>12</v>
      </c>
      <c r="N43" s="3" t="s">
        <v>12</v>
      </c>
      <c r="O43" s="3" t="s">
        <v>13</v>
      </c>
      <c r="P43" s="3" t="s">
        <v>11</v>
      </c>
      <c r="Q43" s="3" t="s">
        <v>7</v>
      </c>
      <c r="R43" s="3" t="s">
        <v>6</v>
      </c>
      <c r="S43" s="3" t="s">
        <v>6</v>
      </c>
      <c r="T43" s="3" t="s">
        <v>11</v>
      </c>
      <c r="U43" s="3" t="s">
        <v>180</v>
      </c>
      <c r="V43" s="3" t="s">
        <v>199</v>
      </c>
      <c r="W43" s="38" t="s">
        <v>465</v>
      </c>
      <c r="X43" s="3" t="s">
        <v>26</v>
      </c>
      <c r="Y43" s="3" t="s">
        <v>26</v>
      </c>
      <c r="Z43" s="3" t="s">
        <v>6</v>
      </c>
      <c r="AA43" s="3" t="s">
        <v>162</v>
      </c>
      <c r="AB43" s="41" t="s">
        <v>483</v>
      </c>
      <c r="AC43" s="41" t="s">
        <v>480</v>
      </c>
      <c r="AD43" s="3" t="s">
        <v>26</v>
      </c>
      <c r="AE43" s="3" t="s">
        <v>480</v>
      </c>
      <c r="AF43" s="41" t="s">
        <v>484</v>
      </c>
      <c r="AG43" s="3" t="s">
        <v>26</v>
      </c>
      <c r="AH43" s="3" t="s">
        <v>213</v>
      </c>
      <c r="AI43" s="3" t="s">
        <v>6</v>
      </c>
      <c r="AJ43" s="3" t="s">
        <v>6</v>
      </c>
      <c r="AK43" s="3" t="s">
        <v>6</v>
      </c>
      <c r="AL43" s="3" t="s">
        <v>24</v>
      </c>
      <c r="AM43" s="3" t="s">
        <v>25</v>
      </c>
      <c r="AN43" s="3" t="s">
        <v>224</v>
      </c>
      <c r="AO43" s="3" t="s">
        <v>525</v>
      </c>
      <c r="AP43" s="3" t="s">
        <v>26</v>
      </c>
    </row>
    <row r="44" spans="1:42" s="18" customFormat="1" ht="46.8" x14ac:dyDescent="0.3">
      <c r="A44" s="68">
        <v>39</v>
      </c>
      <c r="B44" s="3" t="s">
        <v>474</v>
      </c>
      <c r="C44" s="3" t="s">
        <v>74</v>
      </c>
      <c r="D44" s="3" t="s">
        <v>73</v>
      </c>
      <c r="E44" s="3" t="s">
        <v>42</v>
      </c>
      <c r="F44" s="3" t="s">
        <v>64</v>
      </c>
      <c r="G44" s="3" t="s">
        <v>651</v>
      </c>
      <c r="H44" s="3" t="s">
        <v>298</v>
      </c>
      <c r="I44" s="3" t="s">
        <v>7</v>
      </c>
      <c r="J44" s="41" t="s">
        <v>487</v>
      </c>
      <c r="K44" s="3" t="s">
        <v>21</v>
      </c>
      <c r="L44" s="3" t="s">
        <v>12</v>
      </c>
      <c r="M44" s="3" t="s">
        <v>12</v>
      </c>
      <c r="N44" s="3" t="s">
        <v>12</v>
      </c>
      <c r="O44" s="3" t="s">
        <v>12</v>
      </c>
      <c r="P44" s="3" t="s">
        <v>141</v>
      </c>
      <c r="Q44" s="3" t="s">
        <v>12</v>
      </c>
      <c r="R44" s="3" t="s">
        <v>22</v>
      </c>
      <c r="S44" s="3" t="s">
        <v>6</v>
      </c>
      <c r="T44" s="3" t="s">
        <v>411</v>
      </c>
      <c r="U44" s="4" t="s">
        <v>12</v>
      </c>
      <c r="V44" s="4" t="s">
        <v>12</v>
      </c>
      <c r="W44" s="35" t="s">
        <v>12</v>
      </c>
      <c r="X44" s="3" t="s">
        <v>26</v>
      </c>
      <c r="Y44" s="3" t="s">
        <v>26</v>
      </c>
      <c r="Z44" s="3" t="s">
        <v>6</v>
      </c>
      <c r="AA44" s="3" t="s">
        <v>162</v>
      </c>
      <c r="AB44" s="41" t="s">
        <v>485</v>
      </c>
      <c r="AC44" s="41" t="s">
        <v>480</v>
      </c>
      <c r="AD44" s="3" t="s">
        <v>26</v>
      </c>
      <c r="AE44" s="3" t="s">
        <v>480</v>
      </c>
      <c r="AF44" s="3" t="s">
        <v>18</v>
      </c>
      <c r="AG44" s="3" t="s">
        <v>26</v>
      </c>
      <c r="AH44" s="3" t="s">
        <v>213</v>
      </c>
      <c r="AI44" s="3" t="s">
        <v>6</v>
      </c>
      <c r="AJ44" s="3" t="s">
        <v>6</v>
      </c>
      <c r="AK44" s="3" t="s">
        <v>6</v>
      </c>
      <c r="AL44" s="3" t="s">
        <v>6</v>
      </c>
      <c r="AM44" s="3" t="s">
        <v>6</v>
      </c>
      <c r="AN44" s="3" t="s">
        <v>8</v>
      </c>
      <c r="AO44" s="3" t="s">
        <v>12</v>
      </c>
      <c r="AP44" s="3" t="s">
        <v>145</v>
      </c>
    </row>
    <row r="45" spans="1:42" s="18" customFormat="1" ht="140.4" x14ac:dyDescent="0.3">
      <c r="A45" s="68">
        <v>40</v>
      </c>
      <c r="B45" s="3" t="s">
        <v>478</v>
      </c>
      <c r="C45" s="3" t="s">
        <v>75</v>
      </c>
      <c r="D45" s="3" t="s">
        <v>73</v>
      </c>
      <c r="E45" s="3" t="s">
        <v>65</v>
      </c>
      <c r="F45" s="3" t="s">
        <v>64</v>
      </c>
      <c r="G45" s="3" t="s">
        <v>600</v>
      </c>
      <c r="H45" s="3" t="s">
        <v>403</v>
      </c>
      <c r="I45" s="3" t="s">
        <v>7</v>
      </c>
      <c r="J45" s="41" t="s">
        <v>482</v>
      </c>
      <c r="K45" s="3" t="s">
        <v>39</v>
      </c>
      <c r="L45" s="3" t="s">
        <v>12</v>
      </c>
      <c r="M45" s="3" t="s">
        <v>241</v>
      </c>
      <c r="N45" s="3" t="s">
        <v>242</v>
      </c>
      <c r="O45" s="3" t="s">
        <v>51</v>
      </c>
      <c r="P45" s="3" t="s">
        <v>51</v>
      </c>
      <c r="Q45" s="3" t="s">
        <v>126</v>
      </c>
      <c r="R45" s="3" t="s">
        <v>130</v>
      </c>
      <c r="S45" s="3" t="s">
        <v>6</v>
      </c>
      <c r="T45" s="3" t="s">
        <v>46</v>
      </c>
      <c r="U45" s="3" t="s">
        <v>9</v>
      </c>
      <c r="V45" s="3" t="s">
        <v>200</v>
      </c>
      <c r="W45" s="38" t="s">
        <v>466</v>
      </c>
      <c r="X45" s="3" t="s">
        <v>52</v>
      </c>
      <c r="Y45" s="3" t="s">
        <v>53</v>
      </c>
      <c r="Z45" s="3" t="s">
        <v>6</v>
      </c>
      <c r="AA45" s="41" t="s">
        <v>485</v>
      </c>
      <c r="AB45" s="41" t="s">
        <v>482</v>
      </c>
      <c r="AC45" s="41" t="s">
        <v>481</v>
      </c>
      <c r="AD45" s="3" t="s">
        <v>156</v>
      </c>
      <c r="AE45" s="41" t="s">
        <v>484</v>
      </c>
      <c r="AF45" s="41" t="s">
        <v>488</v>
      </c>
      <c r="AG45" s="3" t="s">
        <v>117</v>
      </c>
      <c r="AH45" s="3" t="s">
        <v>211</v>
      </c>
      <c r="AI45" s="3" t="s">
        <v>110</v>
      </c>
      <c r="AJ45" s="3" t="s">
        <v>111</v>
      </c>
      <c r="AK45" s="3" t="s">
        <v>6</v>
      </c>
      <c r="AL45" s="3" t="s">
        <v>6</v>
      </c>
      <c r="AM45" s="3" t="s">
        <v>152</v>
      </c>
      <c r="AN45" s="3" t="s">
        <v>40</v>
      </c>
      <c r="AO45" s="3" t="s">
        <v>526</v>
      </c>
      <c r="AP45" s="3" t="s">
        <v>18</v>
      </c>
    </row>
    <row r="46" spans="1:42" s="18" customFormat="1" ht="78" x14ac:dyDescent="0.3">
      <c r="A46" s="68">
        <v>41</v>
      </c>
      <c r="B46" s="3" t="s">
        <v>477</v>
      </c>
      <c r="C46" s="3" t="s">
        <v>75</v>
      </c>
      <c r="D46" s="3" t="s">
        <v>73</v>
      </c>
      <c r="E46" s="3" t="s">
        <v>65</v>
      </c>
      <c r="F46" s="3" t="s">
        <v>64</v>
      </c>
      <c r="G46" s="3" t="s">
        <v>600</v>
      </c>
      <c r="H46" s="3" t="s">
        <v>403</v>
      </c>
      <c r="I46" s="3" t="s">
        <v>7</v>
      </c>
      <c r="J46" s="41" t="s">
        <v>481</v>
      </c>
      <c r="K46" s="3" t="s">
        <v>39</v>
      </c>
      <c r="L46" s="3" t="s">
        <v>12</v>
      </c>
      <c r="M46" s="3" t="s">
        <v>244</v>
      </c>
      <c r="N46" s="3" t="s">
        <v>12</v>
      </c>
      <c r="O46" s="3" t="s">
        <v>43</v>
      </c>
      <c r="P46" s="3" t="s">
        <v>43</v>
      </c>
      <c r="Q46" s="3" t="s">
        <v>126</v>
      </c>
      <c r="R46" s="3" t="s">
        <v>130</v>
      </c>
      <c r="S46" s="3" t="s">
        <v>6</v>
      </c>
      <c r="T46" s="3" t="s">
        <v>413</v>
      </c>
      <c r="U46" s="3" t="s">
        <v>9</v>
      </c>
      <c r="V46" s="3" t="s">
        <v>9</v>
      </c>
      <c r="W46" s="38" t="s">
        <v>463</v>
      </c>
      <c r="X46" s="3" t="s">
        <v>54</v>
      </c>
      <c r="Y46" s="3" t="s">
        <v>53</v>
      </c>
      <c r="Z46" s="3" t="s">
        <v>6</v>
      </c>
      <c r="AA46" s="41" t="s">
        <v>485</v>
      </c>
      <c r="AB46" s="41" t="s">
        <v>483</v>
      </c>
      <c r="AC46" s="41" t="s">
        <v>484</v>
      </c>
      <c r="AD46" s="3" t="s">
        <v>155</v>
      </c>
      <c r="AE46" s="41" t="s">
        <v>484</v>
      </c>
      <c r="AF46" s="41" t="s">
        <v>488</v>
      </c>
      <c r="AG46" s="3" t="s">
        <v>117</v>
      </c>
      <c r="AH46" s="3" t="s">
        <v>211</v>
      </c>
      <c r="AI46" s="3" t="s">
        <v>111</v>
      </c>
      <c r="AJ46" s="3" t="s">
        <v>111</v>
      </c>
      <c r="AK46" s="3" t="s">
        <v>6</v>
      </c>
      <c r="AL46" s="3" t="s">
        <v>243</v>
      </c>
      <c r="AM46" s="3" t="s">
        <v>288</v>
      </c>
      <c r="AN46" s="3" t="s">
        <v>41</v>
      </c>
      <c r="AO46" s="3" t="s">
        <v>527</v>
      </c>
      <c r="AP46" s="3" t="s">
        <v>120</v>
      </c>
    </row>
    <row r="47" spans="1:42" s="18" customFormat="1" ht="62.4" x14ac:dyDescent="0.3">
      <c r="A47" s="68">
        <v>42</v>
      </c>
      <c r="B47" s="3" t="s">
        <v>477</v>
      </c>
      <c r="C47" s="3" t="s">
        <v>76</v>
      </c>
      <c r="D47" s="3" t="s">
        <v>655</v>
      </c>
      <c r="E47" s="3" t="s">
        <v>42</v>
      </c>
      <c r="F47" s="3" t="s">
        <v>64</v>
      </c>
      <c r="G47" s="3" t="s">
        <v>650</v>
      </c>
      <c r="H47" s="3" t="s">
        <v>100</v>
      </c>
      <c r="I47" s="3" t="s">
        <v>7</v>
      </c>
      <c r="J47" s="41" t="s">
        <v>482</v>
      </c>
      <c r="K47" s="3" t="s">
        <v>27</v>
      </c>
      <c r="L47" s="3" t="s">
        <v>12</v>
      </c>
      <c r="M47" s="3" t="s">
        <v>12</v>
      </c>
      <c r="N47" s="3" t="s">
        <v>12</v>
      </c>
      <c r="O47" s="3" t="s">
        <v>43</v>
      </c>
      <c r="P47" s="3" t="s">
        <v>11</v>
      </c>
      <c r="Q47" s="3" t="s">
        <v>6</v>
      </c>
      <c r="R47" s="3" t="s">
        <v>131</v>
      </c>
      <c r="S47" s="3" t="s">
        <v>6</v>
      </c>
      <c r="T47" s="3" t="s">
        <v>11</v>
      </c>
      <c r="U47" s="3" t="s">
        <v>9</v>
      </c>
      <c r="V47" s="3" t="s">
        <v>9</v>
      </c>
      <c r="W47" s="38" t="s">
        <v>9</v>
      </c>
      <c r="X47" s="3" t="s">
        <v>26</v>
      </c>
      <c r="Y47" s="3" t="s">
        <v>26</v>
      </c>
      <c r="Z47" s="3" t="s">
        <v>6</v>
      </c>
      <c r="AA47" s="3" t="s">
        <v>162</v>
      </c>
      <c r="AB47" s="41" t="s">
        <v>485</v>
      </c>
      <c r="AC47" s="41" t="s">
        <v>480</v>
      </c>
      <c r="AD47" s="3" t="s">
        <v>26</v>
      </c>
      <c r="AE47" s="3" t="s">
        <v>480</v>
      </c>
      <c r="AF47" s="3" t="s">
        <v>26</v>
      </c>
      <c r="AG47" s="3" t="s">
        <v>26</v>
      </c>
      <c r="AH47" s="3" t="s">
        <v>26</v>
      </c>
      <c r="AI47" s="3" t="s">
        <v>6</v>
      </c>
      <c r="AJ47" s="3" t="s">
        <v>6</v>
      </c>
      <c r="AK47" s="3" t="s">
        <v>6</v>
      </c>
      <c r="AL47" s="3" t="s">
        <v>6</v>
      </c>
      <c r="AM47" s="3" t="s">
        <v>44</v>
      </c>
      <c r="AN47" s="3" t="s">
        <v>507</v>
      </c>
      <c r="AO47" s="3" t="s">
        <v>528</v>
      </c>
      <c r="AP47" s="3" t="s">
        <v>12</v>
      </c>
    </row>
    <row r="48" spans="1:42" s="18" customFormat="1" ht="31.2" x14ac:dyDescent="0.3">
      <c r="A48" s="68">
        <v>43</v>
      </c>
      <c r="B48" s="3" t="s">
        <v>477</v>
      </c>
      <c r="C48" s="3" t="s">
        <v>87</v>
      </c>
      <c r="D48" s="3" t="s">
        <v>654</v>
      </c>
      <c r="E48" s="3" t="s">
        <v>67</v>
      </c>
      <c r="F48" s="3" t="s">
        <v>70</v>
      </c>
      <c r="G48" s="3" t="s">
        <v>600</v>
      </c>
      <c r="H48" s="3" t="s">
        <v>406</v>
      </c>
      <c r="I48" s="3" t="s">
        <v>7</v>
      </c>
      <c r="J48" s="41" t="s">
        <v>488</v>
      </c>
      <c r="K48" s="3" t="s">
        <v>27</v>
      </c>
      <c r="L48" s="3" t="s">
        <v>392</v>
      </c>
      <c r="M48" s="3" t="s">
        <v>12</v>
      </c>
      <c r="N48" s="3" t="s">
        <v>12</v>
      </c>
      <c r="O48" s="3" t="s">
        <v>13</v>
      </c>
      <c r="P48" s="3" t="s">
        <v>11</v>
      </c>
      <c r="Q48" s="3" t="s">
        <v>6</v>
      </c>
      <c r="R48" s="3" t="s">
        <v>22</v>
      </c>
      <c r="S48" s="3" t="s">
        <v>6</v>
      </c>
      <c r="T48" s="3" t="s">
        <v>11</v>
      </c>
      <c r="U48" s="3" t="s">
        <v>9</v>
      </c>
      <c r="V48" s="3" t="s">
        <v>9</v>
      </c>
      <c r="W48" s="36" t="s">
        <v>12</v>
      </c>
      <c r="X48" s="3" t="s">
        <v>26</v>
      </c>
      <c r="Y48" s="3" t="s">
        <v>26</v>
      </c>
      <c r="Z48" s="3" t="s">
        <v>6</v>
      </c>
      <c r="AA48" s="41" t="s">
        <v>486</v>
      </c>
      <c r="AB48" s="41" t="s">
        <v>483</v>
      </c>
      <c r="AC48" s="41" t="s">
        <v>482</v>
      </c>
      <c r="AD48" s="3" t="s">
        <v>26</v>
      </c>
      <c r="AE48" s="41" t="s">
        <v>486</v>
      </c>
      <c r="AF48" s="41" t="s">
        <v>488</v>
      </c>
      <c r="AG48" s="3" t="s">
        <v>118</v>
      </c>
      <c r="AH48" s="3" t="s">
        <v>26</v>
      </c>
      <c r="AI48" s="3" t="s">
        <v>6</v>
      </c>
      <c r="AJ48" s="3" t="s">
        <v>6</v>
      </c>
      <c r="AK48" s="3" t="s">
        <v>6</v>
      </c>
      <c r="AL48" s="3" t="s">
        <v>6</v>
      </c>
      <c r="AM48" s="3" t="s">
        <v>289</v>
      </c>
      <c r="AN48" s="3" t="s">
        <v>12</v>
      </c>
      <c r="AO48" s="3" t="s">
        <v>30</v>
      </c>
      <c r="AP48" s="3" t="s">
        <v>18</v>
      </c>
    </row>
    <row r="49" spans="1:42" s="18" customFormat="1" ht="62.4" x14ac:dyDescent="0.3">
      <c r="A49" s="68">
        <v>44</v>
      </c>
      <c r="B49" s="3" t="s">
        <v>474</v>
      </c>
      <c r="C49" s="3" t="s">
        <v>98</v>
      </c>
      <c r="D49" s="3" t="s">
        <v>250</v>
      </c>
      <c r="E49" s="3" t="s">
        <v>69</v>
      </c>
      <c r="F49" s="3" t="s">
        <v>64</v>
      </c>
      <c r="G49" s="3" t="s">
        <v>601</v>
      </c>
      <c r="H49" s="3" t="s">
        <v>249</v>
      </c>
      <c r="I49" s="3" t="s">
        <v>7</v>
      </c>
      <c r="J49" s="41" t="s">
        <v>487</v>
      </c>
      <c r="K49" s="3" t="s">
        <v>39</v>
      </c>
      <c r="L49" s="3" t="s">
        <v>245</v>
      </c>
      <c r="M49" s="3" t="s">
        <v>290</v>
      </c>
      <c r="N49" s="3" t="s">
        <v>12</v>
      </c>
      <c r="O49" s="3" t="s">
        <v>13</v>
      </c>
      <c r="P49" s="3" t="s">
        <v>51</v>
      </c>
      <c r="Q49" s="3" t="s">
        <v>7</v>
      </c>
      <c r="R49" s="3" t="s">
        <v>291</v>
      </c>
      <c r="S49" s="3" t="s">
        <v>6</v>
      </c>
      <c r="T49" s="3" t="s">
        <v>46</v>
      </c>
      <c r="U49" s="4" t="s">
        <v>292</v>
      </c>
      <c r="V49" s="4" t="s">
        <v>293</v>
      </c>
      <c r="W49" s="37" t="s">
        <v>467</v>
      </c>
      <c r="X49" s="3" t="s">
        <v>26</v>
      </c>
      <c r="Y49" s="3" t="s">
        <v>209</v>
      </c>
      <c r="Z49" s="3" t="s">
        <v>7</v>
      </c>
      <c r="AA49" s="41" t="s">
        <v>485</v>
      </c>
      <c r="AB49" s="3" t="s">
        <v>248</v>
      </c>
      <c r="AC49" s="3" t="s">
        <v>248</v>
      </c>
      <c r="AD49" s="3" t="s">
        <v>294</v>
      </c>
      <c r="AE49" s="3" t="s">
        <v>247</v>
      </c>
      <c r="AF49" s="3" t="s">
        <v>12</v>
      </c>
      <c r="AG49" s="3" t="s">
        <v>12</v>
      </c>
      <c r="AH49" s="3" t="s">
        <v>213</v>
      </c>
      <c r="AI49" s="3" t="s">
        <v>112</v>
      </c>
      <c r="AJ49" s="3" t="s">
        <v>6</v>
      </c>
      <c r="AK49" s="3" t="s">
        <v>6</v>
      </c>
      <c r="AL49" s="3" t="s">
        <v>246</v>
      </c>
      <c r="AM49" s="3" t="s">
        <v>6</v>
      </c>
      <c r="AN49" s="3" t="s">
        <v>12</v>
      </c>
      <c r="AO49" s="3" t="s">
        <v>529</v>
      </c>
      <c r="AP49" s="3" t="s">
        <v>295</v>
      </c>
    </row>
    <row r="51" spans="1:42" ht="22.5" customHeight="1" x14ac:dyDescent="0.3">
      <c r="A51" s="19" t="s">
        <v>414</v>
      </c>
    </row>
    <row r="52" spans="1:42" ht="22.5" customHeight="1" x14ac:dyDescent="0.3">
      <c r="A52" s="17"/>
    </row>
    <row r="53" spans="1:42" ht="22.5" customHeight="1" x14ac:dyDescent="0.3">
      <c r="A53" s="19" t="s">
        <v>323</v>
      </c>
    </row>
    <row r="54" spans="1:42" ht="22.5" customHeight="1" x14ac:dyDescent="0.3">
      <c r="A54" s="19" t="s">
        <v>324</v>
      </c>
    </row>
    <row r="55" spans="1:42" ht="22.5" customHeight="1" x14ac:dyDescent="0.3">
      <c r="A55" s="19" t="s">
        <v>325</v>
      </c>
    </row>
    <row r="56" spans="1:42" ht="22.5" customHeight="1" x14ac:dyDescent="0.3">
      <c r="A56" s="17"/>
    </row>
    <row r="57" spans="1:42" ht="80.25" customHeight="1" x14ac:dyDescent="0.3">
      <c r="A57" s="146" t="s">
        <v>624</v>
      </c>
      <c r="B57" s="146"/>
      <c r="C57" s="146"/>
      <c r="D57" s="146"/>
      <c r="E57" s="146"/>
      <c r="F57" s="146"/>
      <c r="G57" s="146"/>
      <c r="H57" s="146"/>
      <c r="I57" s="146"/>
      <c r="J57" s="146"/>
      <c r="K57" s="146"/>
      <c r="L57" s="146"/>
      <c r="M57" s="146"/>
      <c r="N57" s="146"/>
      <c r="O57" s="146"/>
      <c r="P57" s="22"/>
    </row>
  </sheetData>
  <mergeCells count="1">
    <mergeCell ref="A57:O5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0F7F1-C9EE-4AAD-8993-5296F6C6AB09}">
  <dimension ref="A1:N28"/>
  <sheetViews>
    <sheetView zoomScaleNormal="100" workbookViewId="0"/>
  </sheetViews>
  <sheetFormatPr defaultColWidth="9.33203125" defaultRowHeight="15.6" x14ac:dyDescent="0.3"/>
  <cols>
    <col min="1" max="1" width="17.33203125" style="24" customWidth="1"/>
    <col min="2" max="2" width="17" style="24" customWidth="1"/>
    <col min="3" max="6" width="17.6640625" style="24" customWidth="1"/>
    <col min="7" max="7" width="5.6640625" style="24" customWidth="1"/>
    <col min="8" max="8" width="18.5546875" style="24" customWidth="1"/>
    <col min="9" max="9" width="18" style="24" customWidth="1"/>
    <col min="10" max="10" width="25" style="24" customWidth="1"/>
    <col min="11" max="11" width="18" style="24" customWidth="1"/>
    <col min="12" max="12" width="16.5546875" style="24" bestFit="1" customWidth="1"/>
    <col min="13" max="13" width="18.6640625" style="24" customWidth="1"/>
    <col min="14" max="14" width="17.6640625" style="24" customWidth="1"/>
    <col min="15" max="15" width="23.6640625" style="24" customWidth="1"/>
    <col min="16" max="16384" width="9.33203125" style="24"/>
  </cols>
  <sheetData>
    <row r="1" spans="1:14" ht="21" customHeight="1" x14ac:dyDescent="0.3">
      <c r="A1" s="105" t="s">
        <v>606</v>
      </c>
      <c r="B1" s="105" t="s">
        <v>605</v>
      </c>
      <c r="C1" s="106" t="s">
        <v>442</v>
      </c>
      <c r="D1" s="106" t="s">
        <v>443</v>
      </c>
      <c r="E1" s="107" t="s">
        <v>451</v>
      </c>
      <c r="F1" s="107" t="s">
        <v>444</v>
      </c>
      <c r="G1" s="106" t="s">
        <v>347</v>
      </c>
      <c r="H1" s="106" t="s">
        <v>452</v>
      </c>
      <c r="I1" s="106" t="s">
        <v>445</v>
      </c>
      <c r="J1" s="106" t="s">
        <v>558</v>
      </c>
      <c r="K1" s="106" t="s">
        <v>347</v>
      </c>
      <c r="L1" s="106" t="s">
        <v>446</v>
      </c>
      <c r="M1" s="105" t="s">
        <v>348</v>
      </c>
      <c r="N1" s="105" t="s">
        <v>388</v>
      </c>
    </row>
    <row r="2" spans="1:14" ht="21" customHeight="1" x14ac:dyDescent="0.3">
      <c r="A2" s="26" t="s">
        <v>349</v>
      </c>
      <c r="B2" s="26" t="s">
        <v>349</v>
      </c>
      <c r="C2" s="26" t="s">
        <v>391</v>
      </c>
      <c r="D2" s="26">
        <v>250</v>
      </c>
      <c r="E2" s="26" t="s">
        <v>543</v>
      </c>
      <c r="F2" s="26" t="s">
        <v>546</v>
      </c>
      <c r="G2" s="27">
        <v>190</v>
      </c>
      <c r="H2" s="26" t="s">
        <v>19</v>
      </c>
      <c r="I2" s="77">
        <v>1</v>
      </c>
      <c r="J2" s="26" t="s">
        <v>450</v>
      </c>
      <c r="K2" s="26">
        <v>388</v>
      </c>
      <c r="L2" s="26" t="s">
        <v>19</v>
      </c>
      <c r="M2" s="26" t="s">
        <v>19</v>
      </c>
      <c r="N2" s="28"/>
    </row>
    <row r="3" spans="1:14" ht="21" customHeight="1" x14ac:dyDescent="0.3">
      <c r="A3" s="6" t="s">
        <v>372</v>
      </c>
      <c r="B3" s="6" t="s">
        <v>263</v>
      </c>
      <c r="C3" s="6" t="s">
        <v>350</v>
      </c>
      <c r="D3" s="108">
        <v>570</v>
      </c>
      <c r="E3" s="108" t="s">
        <v>351</v>
      </c>
      <c r="F3" s="6" t="s">
        <v>547</v>
      </c>
      <c r="G3" s="7">
        <v>15</v>
      </c>
      <c r="H3" s="108" t="s">
        <v>352</v>
      </c>
      <c r="I3" s="108" t="s">
        <v>416</v>
      </c>
      <c r="J3" s="108" t="s">
        <v>427</v>
      </c>
      <c r="K3" s="6">
        <v>37</v>
      </c>
      <c r="L3" s="108" t="s">
        <v>352</v>
      </c>
      <c r="M3" s="108" t="s">
        <v>387</v>
      </c>
      <c r="N3" s="25"/>
    </row>
    <row r="4" spans="1:14" ht="21" customHeight="1" x14ac:dyDescent="0.3">
      <c r="A4" s="26" t="s">
        <v>373</v>
      </c>
      <c r="B4" s="26" t="s">
        <v>268</v>
      </c>
      <c r="C4" s="26" t="s">
        <v>354</v>
      </c>
      <c r="D4" s="26">
        <v>310</v>
      </c>
      <c r="E4" s="26" t="s">
        <v>355</v>
      </c>
      <c r="F4" s="26" t="s">
        <v>546</v>
      </c>
      <c r="G4" s="27">
        <v>13</v>
      </c>
      <c r="H4" s="77">
        <v>1</v>
      </c>
      <c r="I4" s="26" t="s">
        <v>417</v>
      </c>
      <c r="J4" s="26" t="s">
        <v>428</v>
      </c>
      <c r="K4" s="26">
        <v>39</v>
      </c>
      <c r="L4" s="26">
        <v>1.9000000000000001E-4</v>
      </c>
      <c r="M4" s="26" t="s">
        <v>356</v>
      </c>
      <c r="N4" s="28"/>
    </row>
    <row r="5" spans="1:14" ht="21" customHeight="1" x14ac:dyDescent="0.3">
      <c r="A5" s="6" t="s">
        <v>374</v>
      </c>
      <c r="B5" s="6" t="s">
        <v>270</v>
      </c>
      <c r="C5" s="6" t="s">
        <v>350</v>
      </c>
      <c r="D5" s="6">
        <v>370</v>
      </c>
      <c r="E5" s="8" t="s">
        <v>357</v>
      </c>
      <c r="F5" s="6" t="s">
        <v>546</v>
      </c>
      <c r="G5" s="7">
        <v>27</v>
      </c>
      <c r="H5" s="6">
        <v>8.6999999999999994E-3</v>
      </c>
      <c r="I5" s="6" t="s">
        <v>418</v>
      </c>
      <c r="J5" s="6" t="s">
        <v>553</v>
      </c>
      <c r="K5" s="6">
        <v>65</v>
      </c>
      <c r="L5" s="6">
        <v>0.26</v>
      </c>
      <c r="M5" s="6" t="s">
        <v>356</v>
      </c>
      <c r="N5" s="25"/>
    </row>
    <row r="6" spans="1:14" ht="21" customHeight="1" x14ac:dyDescent="0.3">
      <c r="A6" s="26" t="s">
        <v>375</v>
      </c>
      <c r="B6" s="26" t="s">
        <v>271</v>
      </c>
      <c r="C6" s="26" t="s">
        <v>358</v>
      </c>
      <c r="D6" s="26">
        <v>150</v>
      </c>
      <c r="E6" s="26" t="s">
        <v>359</v>
      </c>
      <c r="F6" s="26" t="s">
        <v>548</v>
      </c>
      <c r="G6" s="26">
        <v>18</v>
      </c>
      <c r="H6" s="26">
        <v>1.1000000000000001E-3</v>
      </c>
      <c r="I6" s="26" t="s">
        <v>419</v>
      </c>
      <c r="J6" s="26" t="s">
        <v>429</v>
      </c>
      <c r="K6" s="26">
        <v>35</v>
      </c>
      <c r="L6" s="79">
        <v>0.2</v>
      </c>
      <c r="M6" s="26" t="s">
        <v>356</v>
      </c>
      <c r="N6" s="28"/>
    </row>
    <row r="7" spans="1:14" ht="21" customHeight="1" x14ac:dyDescent="0.3">
      <c r="A7" s="6" t="s">
        <v>376</v>
      </c>
      <c r="B7" s="6" t="s">
        <v>273</v>
      </c>
      <c r="C7" s="6" t="s">
        <v>350</v>
      </c>
      <c r="D7" s="11">
        <v>46</v>
      </c>
      <c r="E7" s="11" t="s">
        <v>360</v>
      </c>
      <c r="F7" s="6" t="s">
        <v>549</v>
      </c>
      <c r="G7" s="6">
        <v>18</v>
      </c>
      <c r="H7" s="11" t="s">
        <v>352</v>
      </c>
      <c r="I7" s="6">
        <v>1.2</v>
      </c>
      <c r="J7" s="6" t="s">
        <v>430</v>
      </c>
      <c r="K7" s="6">
        <v>37</v>
      </c>
      <c r="L7" s="6">
        <v>0.77</v>
      </c>
      <c r="M7" s="11" t="s">
        <v>361</v>
      </c>
      <c r="N7" s="25"/>
    </row>
    <row r="8" spans="1:14" ht="21" customHeight="1" x14ac:dyDescent="0.3">
      <c r="A8" s="26" t="s">
        <v>377</v>
      </c>
      <c r="B8" s="26" t="s">
        <v>276</v>
      </c>
      <c r="C8" s="26" t="s">
        <v>350</v>
      </c>
      <c r="D8" s="109">
        <v>900</v>
      </c>
      <c r="E8" s="109" t="s">
        <v>362</v>
      </c>
      <c r="F8" s="26" t="s">
        <v>550</v>
      </c>
      <c r="G8" s="26">
        <v>15</v>
      </c>
      <c r="H8" s="109" t="s">
        <v>352</v>
      </c>
      <c r="I8" s="109" t="s">
        <v>420</v>
      </c>
      <c r="J8" s="109" t="s">
        <v>431</v>
      </c>
      <c r="K8" s="26">
        <v>40</v>
      </c>
      <c r="L8" s="109" t="s">
        <v>352</v>
      </c>
      <c r="M8" s="109" t="s">
        <v>387</v>
      </c>
      <c r="N8" s="28"/>
    </row>
    <row r="9" spans="1:14" ht="21" customHeight="1" x14ac:dyDescent="0.3">
      <c r="A9" s="6" t="s">
        <v>378</v>
      </c>
      <c r="B9" s="6" t="s">
        <v>277</v>
      </c>
      <c r="C9" s="6" t="s">
        <v>350</v>
      </c>
      <c r="D9" s="11">
        <v>140</v>
      </c>
      <c r="E9" s="11" t="s">
        <v>363</v>
      </c>
      <c r="F9" s="6" t="s">
        <v>551</v>
      </c>
      <c r="G9" s="6">
        <v>29</v>
      </c>
      <c r="H9" s="11" t="s">
        <v>352</v>
      </c>
      <c r="I9" s="6" t="s">
        <v>421</v>
      </c>
      <c r="J9" s="6" t="s">
        <v>432</v>
      </c>
      <c r="K9" s="6">
        <v>48</v>
      </c>
      <c r="L9" s="6">
        <v>0.84</v>
      </c>
      <c r="M9" s="11" t="s">
        <v>361</v>
      </c>
      <c r="N9" s="25"/>
    </row>
    <row r="10" spans="1:14" ht="21" customHeight="1" x14ac:dyDescent="0.3">
      <c r="A10" s="26" t="s">
        <v>379</v>
      </c>
      <c r="B10" s="26" t="s">
        <v>278</v>
      </c>
      <c r="C10" s="26" t="s">
        <v>354</v>
      </c>
      <c r="D10" s="109">
        <v>830</v>
      </c>
      <c r="E10" s="111" t="s">
        <v>364</v>
      </c>
      <c r="F10" s="26" t="s">
        <v>547</v>
      </c>
      <c r="G10" s="26">
        <v>15</v>
      </c>
      <c r="H10" s="109" t="s">
        <v>352</v>
      </c>
      <c r="I10" s="109" t="s">
        <v>422</v>
      </c>
      <c r="J10" s="109" t="s">
        <v>433</v>
      </c>
      <c r="K10" s="26">
        <v>33</v>
      </c>
      <c r="L10" s="109" t="s">
        <v>352</v>
      </c>
      <c r="M10" s="109" t="s">
        <v>387</v>
      </c>
      <c r="N10" s="28"/>
    </row>
    <row r="11" spans="1:14" ht="21" customHeight="1" x14ac:dyDescent="0.3">
      <c r="A11" s="6" t="s">
        <v>380</v>
      </c>
      <c r="B11" s="6" t="s">
        <v>279</v>
      </c>
      <c r="C11" s="6" t="s">
        <v>358</v>
      </c>
      <c r="D11" s="6">
        <v>180</v>
      </c>
      <c r="E11" s="6" t="s">
        <v>365</v>
      </c>
      <c r="F11" s="6" t="s">
        <v>546</v>
      </c>
      <c r="G11" s="7">
        <v>23</v>
      </c>
      <c r="H11" s="6">
        <v>3.2000000000000001E-2</v>
      </c>
      <c r="I11" s="6" t="s">
        <v>423</v>
      </c>
      <c r="J11" s="6" t="s">
        <v>434</v>
      </c>
      <c r="K11" s="6">
        <v>52</v>
      </c>
      <c r="L11" s="6">
        <v>5.6000000000000001E-2</v>
      </c>
      <c r="M11" s="6" t="s">
        <v>356</v>
      </c>
      <c r="N11" s="25"/>
    </row>
    <row r="12" spans="1:14" ht="21" customHeight="1" x14ac:dyDescent="0.3">
      <c r="A12" s="72" t="s">
        <v>542</v>
      </c>
      <c r="B12" s="72" t="s">
        <v>540</v>
      </c>
      <c r="C12" s="26" t="s">
        <v>358</v>
      </c>
      <c r="D12" s="75">
        <v>66</v>
      </c>
      <c r="E12" s="75" t="s">
        <v>544</v>
      </c>
      <c r="F12" s="26" t="s">
        <v>549</v>
      </c>
      <c r="G12" s="73">
        <v>15</v>
      </c>
      <c r="H12" s="75" t="s">
        <v>352</v>
      </c>
      <c r="I12" s="76">
        <v>0.9</v>
      </c>
      <c r="J12" s="72" t="s">
        <v>545</v>
      </c>
      <c r="K12" s="72">
        <v>47</v>
      </c>
      <c r="L12" s="72">
        <v>0.24</v>
      </c>
      <c r="M12" s="75" t="s">
        <v>361</v>
      </c>
    </row>
    <row r="13" spans="1:14" ht="21" customHeight="1" x14ac:dyDescent="0.3">
      <c r="A13" s="6" t="s">
        <v>381</v>
      </c>
      <c r="B13" s="6" t="s">
        <v>280</v>
      </c>
      <c r="C13" s="6" t="s">
        <v>358</v>
      </c>
      <c r="D13" s="108">
        <v>990</v>
      </c>
      <c r="E13" s="108" t="s">
        <v>366</v>
      </c>
      <c r="F13" s="6" t="s">
        <v>546</v>
      </c>
      <c r="G13" s="6">
        <v>12</v>
      </c>
      <c r="H13" s="108" t="s">
        <v>352</v>
      </c>
      <c r="I13" s="6" t="s">
        <v>438</v>
      </c>
      <c r="J13" s="6" t="s">
        <v>435</v>
      </c>
      <c r="K13" s="6">
        <v>30</v>
      </c>
      <c r="L13" s="6" t="s">
        <v>352</v>
      </c>
      <c r="M13" s="108" t="s">
        <v>353</v>
      </c>
      <c r="N13" s="25" t="s">
        <v>389</v>
      </c>
    </row>
    <row r="14" spans="1:14" ht="21" customHeight="1" x14ac:dyDescent="0.3">
      <c r="A14" s="72" t="s">
        <v>382</v>
      </c>
      <c r="B14" s="72" t="s">
        <v>281</v>
      </c>
      <c r="C14" s="72" t="s">
        <v>358</v>
      </c>
      <c r="D14" s="110">
        <v>1400</v>
      </c>
      <c r="E14" s="110" t="s">
        <v>367</v>
      </c>
      <c r="F14" s="72" t="s">
        <v>552</v>
      </c>
      <c r="G14" s="72">
        <v>13</v>
      </c>
      <c r="H14" s="110" t="s">
        <v>352</v>
      </c>
      <c r="I14" s="72" t="s">
        <v>424</v>
      </c>
      <c r="J14" s="72" t="s">
        <v>436</v>
      </c>
      <c r="K14" s="72">
        <v>34</v>
      </c>
      <c r="L14" s="72">
        <v>3.6000000000000002E-4</v>
      </c>
      <c r="M14" s="110" t="s">
        <v>353</v>
      </c>
    </row>
    <row r="15" spans="1:14" ht="21" customHeight="1" x14ac:dyDescent="0.3">
      <c r="A15" s="6" t="s">
        <v>383</v>
      </c>
      <c r="B15" s="6" t="s">
        <v>282</v>
      </c>
      <c r="C15" s="6" t="s">
        <v>350</v>
      </c>
      <c r="D15" s="108">
        <v>550</v>
      </c>
      <c r="E15" s="108" t="s">
        <v>368</v>
      </c>
      <c r="F15" s="6" t="s">
        <v>546</v>
      </c>
      <c r="G15" s="6">
        <v>15</v>
      </c>
      <c r="H15" s="108" t="s">
        <v>352</v>
      </c>
      <c r="I15" s="6" t="s">
        <v>425</v>
      </c>
      <c r="J15" s="6" t="s">
        <v>437</v>
      </c>
      <c r="K15" s="6">
        <v>30</v>
      </c>
      <c r="L15" s="6">
        <v>7.1999999999999998E-3</v>
      </c>
      <c r="M15" s="108" t="s">
        <v>353</v>
      </c>
      <c r="N15" s="25"/>
    </row>
    <row r="16" spans="1:14" ht="21" customHeight="1" x14ac:dyDescent="0.3">
      <c r="A16" s="72" t="s">
        <v>384</v>
      </c>
      <c r="B16" s="72" t="s">
        <v>283</v>
      </c>
      <c r="C16" s="72" t="s">
        <v>358</v>
      </c>
      <c r="D16" s="110">
        <v>1100</v>
      </c>
      <c r="E16" s="112" t="s">
        <v>369</v>
      </c>
      <c r="F16" s="72" t="s">
        <v>550</v>
      </c>
      <c r="G16" s="72">
        <v>14</v>
      </c>
      <c r="H16" s="110" t="s">
        <v>352</v>
      </c>
      <c r="I16" s="72" t="s">
        <v>439</v>
      </c>
      <c r="J16" s="72" t="s">
        <v>473</v>
      </c>
      <c r="K16" s="72">
        <v>27</v>
      </c>
      <c r="L16" s="72" t="s">
        <v>352</v>
      </c>
      <c r="M16" s="110" t="s">
        <v>353</v>
      </c>
      <c r="N16" s="24" t="s">
        <v>389</v>
      </c>
    </row>
    <row r="17" spans="1:14" ht="21" customHeight="1" x14ac:dyDescent="0.3">
      <c r="A17" s="6" t="s">
        <v>385</v>
      </c>
      <c r="B17" s="6" t="s">
        <v>284</v>
      </c>
      <c r="C17" s="6" t="s">
        <v>358</v>
      </c>
      <c r="D17" s="108">
        <v>780</v>
      </c>
      <c r="E17" s="108" t="s">
        <v>370</v>
      </c>
      <c r="F17" s="6" t="s">
        <v>550</v>
      </c>
      <c r="G17" s="6">
        <v>12</v>
      </c>
      <c r="H17" s="108" t="s">
        <v>352</v>
      </c>
      <c r="I17" s="108" t="s">
        <v>426</v>
      </c>
      <c r="J17" s="108" t="s">
        <v>440</v>
      </c>
      <c r="K17" s="6">
        <v>32</v>
      </c>
      <c r="L17" s="108" t="s">
        <v>352</v>
      </c>
      <c r="M17" s="108" t="s">
        <v>387</v>
      </c>
      <c r="N17" s="25"/>
    </row>
    <row r="18" spans="1:14" ht="21" customHeight="1" x14ac:dyDescent="0.3">
      <c r="A18" s="72" t="s">
        <v>554</v>
      </c>
      <c r="B18" s="72" t="s">
        <v>541</v>
      </c>
      <c r="C18" s="72" t="s">
        <v>358</v>
      </c>
      <c r="D18" s="110">
        <v>650</v>
      </c>
      <c r="E18" s="112" t="s">
        <v>555</v>
      </c>
      <c r="F18" s="72" t="s">
        <v>556</v>
      </c>
      <c r="G18" s="72">
        <v>15</v>
      </c>
      <c r="H18" s="110" t="s">
        <v>352</v>
      </c>
      <c r="I18" s="109">
        <v>0.24</v>
      </c>
      <c r="J18" s="110" t="s">
        <v>557</v>
      </c>
      <c r="K18" s="72">
        <v>40</v>
      </c>
      <c r="L18" s="109" t="s">
        <v>352</v>
      </c>
      <c r="M18" s="109" t="s">
        <v>387</v>
      </c>
    </row>
    <row r="19" spans="1:14" ht="21" customHeight="1" x14ac:dyDescent="0.3">
      <c r="A19" s="12" t="s">
        <v>386</v>
      </c>
      <c r="B19" s="12" t="s">
        <v>285</v>
      </c>
      <c r="C19" s="12" t="s">
        <v>350</v>
      </c>
      <c r="D19" s="12">
        <v>250</v>
      </c>
      <c r="E19" s="13" t="s">
        <v>371</v>
      </c>
      <c r="F19" s="12" t="s">
        <v>548</v>
      </c>
      <c r="G19" s="14">
        <v>19</v>
      </c>
      <c r="H19" s="78">
        <v>1</v>
      </c>
      <c r="I19" s="12">
        <v>1.1000000000000001</v>
      </c>
      <c r="J19" s="12" t="s">
        <v>441</v>
      </c>
      <c r="K19" s="12">
        <v>34</v>
      </c>
      <c r="L19" s="12">
        <v>0.42</v>
      </c>
      <c r="M19" s="12" t="s">
        <v>356</v>
      </c>
      <c r="N19" s="12"/>
    </row>
    <row r="20" spans="1:14" ht="21" customHeight="1" x14ac:dyDescent="0.3"/>
    <row r="21" spans="1:14" ht="21" customHeight="1" x14ac:dyDescent="0.3">
      <c r="A21" s="23" t="s">
        <v>447</v>
      </c>
    </row>
    <row r="22" spans="1:14" ht="21" customHeight="1" x14ac:dyDescent="0.3">
      <c r="A22" s="23" t="s">
        <v>453</v>
      </c>
    </row>
    <row r="23" spans="1:14" ht="21" customHeight="1" x14ac:dyDescent="0.3">
      <c r="A23" s="23" t="s">
        <v>454</v>
      </c>
    </row>
    <row r="24" spans="1:14" ht="21" customHeight="1" x14ac:dyDescent="0.3">
      <c r="A24" s="23" t="s">
        <v>455</v>
      </c>
    </row>
    <row r="25" spans="1:14" ht="21" customHeight="1" x14ac:dyDescent="0.3">
      <c r="A25" s="23" t="s">
        <v>448</v>
      </c>
    </row>
    <row r="26" spans="1:14" ht="21" customHeight="1" x14ac:dyDescent="0.3">
      <c r="A26" s="23" t="s">
        <v>470</v>
      </c>
    </row>
    <row r="27" spans="1:14" ht="21" customHeight="1" x14ac:dyDescent="0.3">
      <c r="A27" s="23" t="s">
        <v>449</v>
      </c>
    </row>
    <row r="28" spans="1:14" ht="21" customHeight="1" x14ac:dyDescent="0.3">
      <c r="A28" s="23" t="s">
        <v>390</v>
      </c>
    </row>
  </sheetData>
  <pageMargins left="0.7" right="0.7" top="0.75" bottom="0.75" header="0.3" footer="0.3"/>
  <pageSetup paperSize="9" orientation="portrait" horizontalDpi="1200" verticalDpi="1200" r:id="rId1"/>
  <ignoredErrors>
    <ignoredError sqref="I3:I6 I8:I17 I2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2B817-16EA-4FAB-80CA-5DC6369E5CD1}">
  <dimension ref="A1:M24"/>
  <sheetViews>
    <sheetView zoomScaleNormal="100" workbookViewId="0"/>
  </sheetViews>
  <sheetFormatPr defaultColWidth="9.33203125" defaultRowHeight="15.6" x14ac:dyDescent="0.3"/>
  <cols>
    <col min="1" max="1" width="13.6640625" style="9" customWidth="1"/>
    <col min="2" max="2" width="15.88671875" style="9" customWidth="1"/>
    <col min="3" max="3" width="14" style="9" bestFit="1" customWidth="1"/>
    <col min="4" max="4" width="12.6640625" style="9" customWidth="1"/>
    <col min="5" max="5" width="10.5546875" style="9" customWidth="1"/>
    <col min="6" max="6" width="10.33203125" style="9" bestFit="1" customWidth="1"/>
    <col min="7" max="7" width="12.44140625" style="9" bestFit="1" customWidth="1"/>
    <col min="8" max="8" width="10.6640625" style="9" bestFit="1" customWidth="1"/>
    <col min="9" max="9" width="22.5546875" style="9" bestFit="1" customWidth="1"/>
    <col min="10" max="10" width="18.33203125" style="9" bestFit="1" customWidth="1"/>
    <col min="11" max="11" width="23.6640625" style="9" customWidth="1"/>
    <col min="12" max="12" width="25.33203125" style="5" customWidth="1"/>
    <col min="13" max="13" width="23.6640625" style="5" bestFit="1" customWidth="1"/>
    <col min="14" max="16384" width="9.33203125" style="5"/>
  </cols>
  <sheetData>
    <row r="1" spans="1:13" ht="21" customHeight="1" x14ac:dyDescent="0.3">
      <c r="A1" s="30" t="s">
        <v>251</v>
      </c>
      <c r="B1" s="30" t="s">
        <v>252</v>
      </c>
      <c r="C1" s="30" t="s">
        <v>253</v>
      </c>
      <c r="D1" s="30" t="s">
        <v>254</v>
      </c>
      <c r="E1" s="30" t="s">
        <v>255</v>
      </c>
      <c r="F1" s="30" t="s">
        <v>256</v>
      </c>
      <c r="G1" s="30" t="s">
        <v>257</v>
      </c>
      <c r="H1" s="30" t="s">
        <v>258</v>
      </c>
      <c r="I1" s="30" t="s">
        <v>259</v>
      </c>
      <c r="J1" s="30" t="s">
        <v>260</v>
      </c>
      <c r="K1" s="30" t="s">
        <v>261</v>
      </c>
      <c r="L1" s="30" t="s">
        <v>559</v>
      </c>
      <c r="M1" s="30" t="s">
        <v>609</v>
      </c>
    </row>
    <row r="2" spans="1:13" ht="21" customHeight="1" x14ac:dyDescent="0.3">
      <c r="A2" s="29" t="s">
        <v>262</v>
      </c>
      <c r="B2" s="29" t="s">
        <v>564</v>
      </c>
      <c r="C2" s="29">
        <v>5</v>
      </c>
      <c r="D2" s="29">
        <v>162093967</v>
      </c>
      <c r="E2" s="29" t="s">
        <v>264</v>
      </c>
      <c r="F2" s="29" t="s">
        <v>265</v>
      </c>
      <c r="G2" s="83">
        <v>26</v>
      </c>
      <c r="H2" s="83">
        <v>0</v>
      </c>
      <c r="I2" s="83" t="s">
        <v>266</v>
      </c>
      <c r="J2" s="83">
        <v>1</v>
      </c>
      <c r="K2" s="83" t="s">
        <v>267</v>
      </c>
      <c r="L2" s="83">
        <v>0.999</v>
      </c>
      <c r="M2" s="83" t="s">
        <v>560</v>
      </c>
    </row>
    <row r="3" spans="1:13" ht="21" customHeight="1" x14ac:dyDescent="0.3">
      <c r="A3" s="10" t="s">
        <v>262</v>
      </c>
      <c r="B3" s="10" t="s">
        <v>71</v>
      </c>
      <c r="C3" s="10">
        <v>5</v>
      </c>
      <c r="D3" s="10">
        <f>D2+7</f>
        <v>162093974</v>
      </c>
      <c r="E3" s="10" t="s">
        <v>269</v>
      </c>
      <c r="F3" s="10" t="s">
        <v>265</v>
      </c>
      <c r="G3" s="84">
        <v>27.1</v>
      </c>
      <c r="H3" s="84">
        <v>0.01</v>
      </c>
      <c r="I3" s="84" t="s">
        <v>266</v>
      </c>
      <c r="J3" s="84">
        <v>0.999</v>
      </c>
      <c r="K3" s="84" t="s">
        <v>267</v>
      </c>
      <c r="L3" s="84">
        <v>0.98199999999999998</v>
      </c>
      <c r="M3" s="84" t="s">
        <v>560</v>
      </c>
    </row>
    <row r="4" spans="1:13" ht="21" customHeight="1" x14ac:dyDescent="0.3">
      <c r="A4" s="29" t="s">
        <v>262</v>
      </c>
      <c r="B4" s="29" t="s">
        <v>73</v>
      </c>
      <c r="C4" s="29">
        <v>5</v>
      </c>
      <c r="D4" s="29">
        <f>D3+15</f>
        <v>162093989</v>
      </c>
      <c r="E4" s="29" t="s">
        <v>264</v>
      </c>
      <c r="F4" s="29" t="s">
        <v>269</v>
      </c>
      <c r="G4" s="86">
        <v>12.9</v>
      </c>
      <c r="H4" s="83">
        <v>0</v>
      </c>
      <c r="I4" s="83" t="s">
        <v>266</v>
      </c>
      <c r="J4" s="83">
        <v>1</v>
      </c>
      <c r="K4" s="83" t="s">
        <v>267</v>
      </c>
      <c r="L4" s="83">
        <v>0.74299999999999999</v>
      </c>
      <c r="M4" s="83" t="s">
        <v>560</v>
      </c>
    </row>
    <row r="5" spans="1:13" ht="21" customHeight="1" x14ac:dyDescent="0.3">
      <c r="A5" s="10" t="s">
        <v>262</v>
      </c>
      <c r="B5" s="10" t="s">
        <v>77</v>
      </c>
      <c r="C5" s="10">
        <v>5</v>
      </c>
      <c r="D5" s="10">
        <f>D6-5</f>
        <v>162095546</v>
      </c>
      <c r="E5" s="10" t="s">
        <v>269</v>
      </c>
      <c r="F5" s="10" t="s">
        <v>272</v>
      </c>
      <c r="G5" s="84">
        <v>27.7</v>
      </c>
      <c r="H5" s="84">
        <v>0</v>
      </c>
      <c r="I5" s="84" t="s">
        <v>266</v>
      </c>
      <c r="J5" s="84">
        <v>1</v>
      </c>
      <c r="K5" s="84" t="s">
        <v>267</v>
      </c>
      <c r="L5" s="84">
        <v>0.98899999999999999</v>
      </c>
      <c r="M5" s="84" t="s">
        <v>560</v>
      </c>
    </row>
    <row r="6" spans="1:13" ht="21" customHeight="1" x14ac:dyDescent="0.3">
      <c r="A6" s="29" t="s">
        <v>262</v>
      </c>
      <c r="B6" s="29" t="s">
        <v>79</v>
      </c>
      <c r="C6" s="29">
        <v>5</v>
      </c>
      <c r="D6" s="29">
        <v>162095551</v>
      </c>
      <c r="E6" s="29" t="s">
        <v>272</v>
      </c>
      <c r="F6" s="29" t="s">
        <v>265</v>
      </c>
      <c r="G6" s="86">
        <v>19.3</v>
      </c>
      <c r="H6" s="86">
        <v>0.31</v>
      </c>
      <c r="I6" s="86" t="s">
        <v>274</v>
      </c>
      <c r="J6" s="86">
        <v>4.8000000000000001E-2</v>
      </c>
      <c r="K6" s="86" t="s">
        <v>275</v>
      </c>
      <c r="L6" s="83">
        <v>0.57499999999999996</v>
      </c>
      <c r="M6" s="86" t="s">
        <v>561</v>
      </c>
    </row>
    <row r="7" spans="1:13" ht="21" customHeight="1" x14ac:dyDescent="0.3">
      <c r="A7" s="10" t="s">
        <v>262</v>
      </c>
      <c r="B7" s="10" t="s">
        <v>563</v>
      </c>
      <c r="C7" s="10">
        <v>5</v>
      </c>
      <c r="D7" s="10">
        <v>162097683</v>
      </c>
      <c r="E7" s="10" t="s">
        <v>264</v>
      </c>
      <c r="F7" s="10" t="s">
        <v>269</v>
      </c>
      <c r="G7" s="84">
        <v>28.5</v>
      </c>
      <c r="H7" s="84">
        <v>0</v>
      </c>
      <c r="I7" s="84" t="s">
        <v>266</v>
      </c>
      <c r="J7" s="84">
        <v>1</v>
      </c>
      <c r="K7" s="84" t="s">
        <v>267</v>
      </c>
      <c r="L7" s="84">
        <v>0.998</v>
      </c>
      <c r="M7" s="84" t="s">
        <v>560</v>
      </c>
    </row>
    <row r="8" spans="1:13" ht="21" customHeight="1" x14ac:dyDescent="0.3">
      <c r="A8" s="29" t="s">
        <v>262</v>
      </c>
      <c r="B8" s="29" t="s">
        <v>322</v>
      </c>
      <c r="C8" s="29">
        <v>5</v>
      </c>
      <c r="D8" s="29">
        <f>D7+42+1</f>
        <v>162097726</v>
      </c>
      <c r="E8" s="29" t="s">
        <v>272</v>
      </c>
      <c r="F8" s="29" t="s">
        <v>265</v>
      </c>
      <c r="G8" s="83">
        <v>23.4</v>
      </c>
      <c r="H8" s="86">
        <v>1</v>
      </c>
      <c r="I8" s="86" t="s">
        <v>274</v>
      </c>
      <c r="J8" s="83">
        <v>0.97399999999999998</v>
      </c>
      <c r="K8" s="83" t="s">
        <v>267</v>
      </c>
      <c r="L8" s="83">
        <v>0.81899999999999995</v>
      </c>
      <c r="M8" s="83" t="s">
        <v>560</v>
      </c>
    </row>
    <row r="9" spans="1:13" ht="21" customHeight="1" x14ac:dyDescent="0.3">
      <c r="A9" s="10" t="s">
        <v>262</v>
      </c>
      <c r="B9" s="10" t="s">
        <v>297</v>
      </c>
      <c r="C9" s="10">
        <v>5</v>
      </c>
      <c r="D9" s="10">
        <v>162097816</v>
      </c>
      <c r="E9" s="10" t="s">
        <v>269</v>
      </c>
      <c r="F9" s="10" t="s">
        <v>264</v>
      </c>
      <c r="G9" s="84">
        <v>23.8</v>
      </c>
      <c r="H9" s="84">
        <v>0</v>
      </c>
      <c r="I9" s="84" t="s">
        <v>266</v>
      </c>
      <c r="J9" s="84">
        <v>0.96699999999999997</v>
      </c>
      <c r="K9" s="84" t="s">
        <v>267</v>
      </c>
      <c r="L9" s="84">
        <v>0.99399999999999999</v>
      </c>
      <c r="M9" s="84" t="s">
        <v>560</v>
      </c>
    </row>
    <row r="10" spans="1:13" ht="21" customHeight="1" x14ac:dyDescent="0.3">
      <c r="A10" s="29" t="s">
        <v>262</v>
      </c>
      <c r="B10" s="29" t="s">
        <v>86</v>
      </c>
      <c r="C10" s="29">
        <v>5</v>
      </c>
      <c r="D10" s="29">
        <v>162101281</v>
      </c>
      <c r="E10" s="29" t="s">
        <v>265</v>
      </c>
      <c r="F10" s="29" t="s">
        <v>272</v>
      </c>
      <c r="G10" s="83">
        <v>25.1</v>
      </c>
      <c r="H10" s="83">
        <v>0.01</v>
      </c>
      <c r="I10" s="83" t="s">
        <v>266</v>
      </c>
      <c r="J10" s="83">
        <v>1</v>
      </c>
      <c r="K10" s="83" t="s">
        <v>267</v>
      </c>
      <c r="L10" s="83">
        <v>0.84</v>
      </c>
      <c r="M10" s="83" t="s">
        <v>560</v>
      </c>
    </row>
    <row r="11" spans="1:13" ht="21" customHeight="1" x14ac:dyDescent="0.3">
      <c r="A11" s="10" t="s">
        <v>262</v>
      </c>
      <c r="B11" s="10" t="s">
        <v>532</v>
      </c>
      <c r="C11" s="10">
        <v>5</v>
      </c>
      <c r="D11" s="10">
        <v>162142247</v>
      </c>
      <c r="E11" s="10" t="s">
        <v>264</v>
      </c>
      <c r="F11" s="10" t="s">
        <v>265</v>
      </c>
      <c r="G11" s="84">
        <v>27</v>
      </c>
      <c r="H11" s="84">
        <v>0.04</v>
      </c>
      <c r="I11" s="84" t="s">
        <v>266</v>
      </c>
      <c r="J11" s="87">
        <v>0.73499999999999999</v>
      </c>
      <c r="K11" s="84" t="s">
        <v>565</v>
      </c>
      <c r="L11" s="84">
        <v>0.94899999999999995</v>
      </c>
      <c r="M11" s="84" t="s">
        <v>560</v>
      </c>
    </row>
    <row r="12" spans="1:13" ht="21" customHeight="1" x14ac:dyDescent="0.3">
      <c r="A12" s="9" t="s">
        <v>262</v>
      </c>
      <c r="B12" s="9" t="s">
        <v>299</v>
      </c>
      <c r="C12" s="9">
        <v>5</v>
      </c>
      <c r="D12" s="9">
        <v>162149150</v>
      </c>
      <c r="E12" s="9" t="s">
        <v>264</v>
      </c>
      <c r="F12" s="9" t="s">
        <v>265</v>
      </c>
      <c r="G12" s="82">
        <v>25.3</v>
      </c>
      <c r="H12" s="82">
        <v>0.04</v>
      </c>
      <c r="I12" s="82" t="s">
        <v>266</v>
      </c>
      <c r="J12" s="82">
        <v>0.95799999999999996</v>
      </c>
      <c r="K12" s="82" t="s">
        <v>267</v>
      </c>
      <c r="L12" s="82">
        <v>0.998</v>
      </c>
      <c r="M12" s="82" t="s">
        <v>560</v>
      </c>
    </row>
    <row r="13" spans="1:13" ht="21" customHeight="1" x14ac:dyDescent="0.3">
      <c r="A13" s="10" t="s">
        <v>262</v>
      </c>
      <c r="B13" s="10" t="s">
        <v>562</v>
      </c>
      <c r="C13" s="10">
        <v>5</v>
      </c>
      <c r="D13" s="10">
        <v>162149149</v>
      </c>
      <c r="E13" s="10" t="s">
        <v>272</v>
      </c>
      <c r="F13" s="10" t="s">
        <v>265</v>
      </c>
      <c r="G13" s="84">
        <v>25.7</v>
      </c>
      <c r="H13" s="84">
        <v>0.04</v>
      </c>
      <c r="I13" s="84" t="s">
        <v>266</v>
      </c>
      <c r="J13" s="84">
        <v>0.88300000000000001</v>
      </c>
      <c r="K13" s="84" t="s">
        <v>267</v>
      </c>
      <c r="L13" s="84">
        <v>0.74199999999999999</v>
      </c>
      <c r="M13" s="84" t="s">
        <v>560</v>
      </c>
    </row>
    <row r="14" spans="1:13" ht="21" customHeight="1" x14ac:dyDescent="0.3">
      <c r="A14" s="9" t="s">
        <v>262</v>
      </c>
      <c r="B14" s="9" t="s">
        <v>93</v>
      </c>
      <c r="C14" s="9">
        <v>5</v>
      </c>
      <c r="D14" s="9">
        <v>162149153</v>
      </c>
      <c r="E14" s="9" t="s">
        <v>272</v>
      </c>
      <c r="F14" s="9" t="s">
        <v>265</v>
      </c>
      <c r="G14" s="82">
        <v>31</v>
      </c>
      <c r="H14" s="82">
        <v>0</v>
      </c>
      <c r="I14" s="82" t="s">
        <v>266</v>
      </c>
      <c r="J14" s="82">
        <v>1</v>
      </c>
      <c r="K14" s="82" t="s">
        <v>267</v>
      </c>
      <c r="L14" s="82">
        <v>0.86799999999999999</v>
      </c>
      <c r="M14" s="82" t="s">
        <v>560</v>
      </c>
    </row>
    <row r="15" spans="1:13" ht="21" customHeight="1" x14ac:dyDescent="0.3">
      <c r="A15" s="10" t="s">
        <v>262</v>
      </c>
      <c r="B15" s="10" t="s">
        <v>94</v>
      </c>
      <c r="C15" s="10">
        <v>5</v>
      </c>
      <c r="D15" s="10">
        <v>162149152</v>
      </c>
      <c r="E15" s="10" t="s">
        <v>264</v>
      </c>
      <c r="F15" s="10" t="s">
        <v>269</v>
      </c>
      <c r="G15" s="84">
        <v>25</v>
      </c>
      <c r="H15" s="84">
        <v>0</v>
      </c>
      <c r="I15" s="84" t="s">
        <v>266</v>
      </c>
      <c r="J15" s="84">
        <v>1</v>
      </c>
      <c r="K15" s="84" t="s">
        <v>267</v>
      </c>
      <c r="L15" s="84">
        <v>0.97899999999999998</v>
      </c>
      <c r="M15" s="84" t="s">
        <v>560</v>
      </c>
    </row>
    <row r="16" spans="1:13" ht="21" customHeight="1" x14ac:dyDescent="0.3">
      <c r="A16" s="9" t="s">
        <v>262</v>
      </c>
      <c r="B16" s="9" t="s">
        <v>97</v>
      </c>
      <c r="C16" s="9">
        <v>5</v>
      </c>
      <c r="D16" s="9">
        <v>162149162</v>
      </c>
      <c r="E16" s="9" t="s">
        <v>269</v>
      </c>
      <c r="F16" s="9" t="s">
        <v>265</v>
      </c>
      <c r="G16" s="82">
        <v>26</v>
      </c>
      <c r="H16" s="82">
        <v>0</v>
      </c>
      <c r="I16" s="82" t="s">
        <v>266</v>
      </c>
      <c r="J16" s="82">
        <v>1</v>
      </c>
      <c r="K16" s="82" t="s">
        <v>267</v>
      </c>
      <c r="L16" s="82">
        <v>0.997</v>
      </c>
      <c r="M16" s="82" t="s">
        <v>560</v>
      </c>
    </row>
    <row r="17" spans="1:13" ht="21" customHeight="1" x14ac:dyDescent="0.3">
      <c r="A17" s="10" t="s">
        <v>262</v>
      </c>
      <c r="B17" s="10" t="s">
        <v>534</v>
      </c>
      <c r="C17" s="10">
        <v>5</v>
      </c>
      <c r="D17" s="10">
        <v>162149165</v>
      </c>
      <c r="E17" s="10" t="s">
        <v>264</v>
      </c>
      <c r="F17" s="10" t="s">
        <v>269</v>
      </c>
      <c r="G17" s="84">
        <v>29.3</v>
      </c>
      <c r="H17" s="84">
        <v>0</v>
      </c>
      <c r="I17" s="84" t="s">
        <v>266</v>
      </c>
      <c r="J17" s="84">
        <v>1</v>
      </c>
      <c r="K17" s="84" t="s">
        <v>267</v>
      </c>
      <c r="L17" s="84">
        <v>0.997</v>
      </c>
      <c r="M17" s="84" t="s">
        <v>560</v>
      </c>
    </row>
    <row r="18" spans="1:13" ht="21" customHeight="1" x14ac:dyDescent="0.3">
      <c r="A18" s="74" t="s">
        <v>262</v>
      </c>
      <c r="B18" s="74" t="s">
        <v>250</v>
      </c>
      <c r="C18" s="74">
        <v>5</v>
      </c>
      <c r="D18" s="74">
        <f>D13+66</f>
        <v>162149215</v>
      </c>
      <c r="E18" s="74" t="s">
        <v>265</v>
      </c>
      <c r="F18" s="74" t="s">
        <v>269</v>
      </c>
      <c r="G18" s="85">
        <v>24.8</v>
      </c>
      <c r="H18" s="81">
        <v>0.39</v>
      </c>
      <c r="I18" s="81" t="s">
        <v>274</v>
      </c>
      <c r="J18" s="81">
        <v>0</v>
      </c>
      <c r="K18" s="81" t="s">
        <v>275</v>
      </c>
      <c r="L18" s="89">
        <v>0.12</v>
      </c>
      <c r="M18" s="89" t="s">
        <v>561</v>
      </c>
    </row>
    <row r="21" spans="1:13" x14ac:dyDescent="0.3">
      <c r="G21" s="9" t="s">
        <v>571</v>
      </c>
      <c r="J21" s="9" t="s">
        <v>567</v>
      </c>
      <c r="L21" s="9" t="s">
        <v>574</v>
      </c>
    </row>
    <row r="22" spans="1:13" x14ac:dyDescent="0.3">
      <c r="G22" s="80" t="s">
        <v>572</v>
      </c>
      <c r="J22" s="80" t="s">
        <v>568</v>
      </c>
      <c r="L22" s="80" t="s">
        <v>575</v>
      </c>
    </row>
    <row r="23" spans="1:13" x14ac:dyDescent="0.3">
      <c r="G23" s="82" t="s">
        <v>573</v>
      </c>
      <c r="J23" s="88" t="s">
        <v>569</v>
      </c>
      <c r="L23" s="88" t="s">
        <v>576</v>
      </c>
    </row>
    <row r="24" spans="1:13" x14ac:dyDescent="0.3">
      <c r="J24" s="82" t="s">
        <v>570</v>
      </c>
      <c r="L24" s="82" t="s">
        <v>577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B9CDC-B5CF-4CB8-A7F9-18D3A8700B9C}">
  <dimension ref="A1:L55"/>
  <sheetViews>
    <sheetView zoomScaleNormal="100" workbookViewId="0">
      <pane ySplit="1" topLeftCell="A2" activePane="bottomLeft" state="frozen"/>
      <selection pane="bottomLeft"/>
    </sheetView>
  </sheetViews>
  <sheetFormatPr defaultColWidth="8.88671875" defaultRowHeight="15.6" x14ac:dyDescent="0.3"/>
  <cols>
    <col min="1" max="1" width="10.88671875" style="24" customWidth="1"/>
    <col min="2" max="9" width="16.88671875" style="24" customWidth="1"/>
    <col min="10" max="10" width="17.109375" style="24" customWidth="1"/>
    <col min="11" max="11" width="8.88671875" style="24"/>
    <col min="12" max="12" width="14.6640625" style="24" customWidth="1"/>
    <col min="13" max="16384" width="8.88671875" style="131"/>
  </cols>
  <sheetData>
    <row r="1" spans="1:12" s="121" customFormat="1" ht="17.399999999999999" x14ac:dyDescent="0.3">
      <c r="A1" s="120" t="s">
        <v>566</v>
      </c>
      <c r="B1" s="137" t="s">
        <v>626</v>
      </c>
      <c r="C1" s="137" t="s">
        <v>627</v>
      </c>
      <c r="D1" s="137" t="s">
        <v>628</v>
      </c>
      <c r="E1" s="137" t="s">
        <v>629</v>
      </c>
      <c r="F1" s="137" t="s">
        <v>636</v>
      </c>
      <c r="G1" s="137" t="s">
        <v>630</v>
      </c>
      <c r="H1" s="137" t="s">
        <v>631</v>
      </c>
      <c r="I1" s="137" t="s">
        <v>632</v>
      </c>
      <c r="J1" s="137" t="s">
        <v>633</v>
      </c>
      <c r="K1" s="137" t="s">
        <v>634</v>
      </c>
      <c r="L1" s="137" t="s">
        <v>635</v>
      </c>
    </row>
    <row r="2" spans="1:12" s="123" customFormat="1" x14ac:dyDescent="0.3">
      <c r="A2" s="122">
        <v>1</v>
      </c>
      <c r="B2" s="122">
        <v>1</v>
      </c>
      <c r="C2" s="122">
        <v>1</v>
      </c>
      <c r="D2" s="122">
        <v>1</v>
      </c>
      <c r="E2" s="122">
        <v>0</v>
      </c>
      <c r="F2" s="122">
        <v>0</v>
      </c>
      <c r="G2" s="122">
        <v>1</v>
      </c>
      <c r="H2" s="122">
        <v>0</v>
      </c>
      <c r="I2" s="122">
        <v>0</v>
      </c>
      <c r="J2" s="122">
        <v>0</v>
      </c>
      <c r="K2" s="122">
        <f t="shared" ref="K2:K20" si="0">SUM(B2:J2)</f>
        <v>4</v>
      </c>
      <c r="L2" s="132">
        <f t="shared" ref="L2:L20" si="1">$K$42*K2/(COUNT(B2:J2)+COUNT(D2:G2,I2))</f>
        <v>4</v>
      </c>
    </row>
    <row r="3" spans="1:12" s="142" customFormat="1" x14ac:dyDescent="0.3">
      <c r="A3" s="141">
        <v>2</v>
      </c>
      <c r="B3" s="141">
        <v>0</v>
      </c>
      <c r="C3" s="143">
        <v>0</v>
      </c>
      <c r="D3" s="141">
        <v>1</v>
      </c>
      <c r="E3" s="143">
        <v>0</v>
      </c>
      <c r="F3" s="141">
        <v>0</v>
      </c>
      <c r="G3" s="141">
        <v>1</v>
      </c>
      <c r="H3" s="141">
        <v>1</v>
      </c>
      <c r="I3" s="141">
        <v>0</v>
      </c>
      <c r="J3" s="141">
        <v>0</v>
      </c>
      <c r="K3" s="141">
        <f t="shared" si="0"/>
        <v>3</v>
      </c>
      <c r="L3" s="132">
        <f t="shared" si="1"/>
        <v>3</v>
      </c>
    </row>
    <row r="4" spans="1:12" s="142" customFormat="1" x14ac:dyDescent="0.3">
      <c r="A4" s="141">
        <v>3</v>
      </c>
      <c r="B4" s="141">
        <v>0</v>
      </c>
      <c r="C4" s="143">
        <v>0</v>
      </c>
      <c r="D4" s="141">
        <v>1</v>
      </c>
      <c r="E4" s="143">
        <v>0</v>
      </c>
      <c r="F4" s="141">
        <v>0</v>
      </c>
      <c r="G4" s="141">
        <v>0</v>
      </c>
      <c r="H4" s="141">
        <v>0</v>
      </c>
      <c r="I4" s="141">
        <v>0</v>
      </c>
      <c r="J4" s="141">
        <v>0</v>
      </c>
      <c r="K4" s="141">
        <f t="shared" si="0"/>
        <v>1</v>
      </c>
      <c r="L4" s="132">
        <f t="shared" si="1"/>
        <v>1</v>
      </c>
    </row>
    <row r="5" spans="1:12" s="142" customFormat="1" x14ac:dyDescent="0.3">
      <c r="A5" s="141">
        <v>4</v>
      </c>
      <c r="B5" s="141">
        <v>0</v>
      </c>
      <c r="C5" s="141">
        <v>1</v>
      </c>
      <c r="D5" s="141">
        <v>1</v>
      </c>
      <c r="E5" s="141">
        <v>2</v>
      </c>
      <c r="F5" s="141">
        <v>1</v>
      </c>
      <c r="G5" s="141">
        <v>1</v>
      </c>
      <c r="H5" s="141">
        <v>0</v>
      </c>
      <c r="I5" s="141">
        <v>0</v>
      </c>
      <c r="J5" s="141">
        <v>0</v>
      </c>
      <c r="K5" s="141">
        <f t="shared" si="0"/>
        <v>6</v>
      </c>
      <c r="L5" s="132">
        <f t="shared" si="1"/>
        <v>6</v>
      </c>
    </row>
    <row r="6" spans="1:12" s="142" customFormat="1" x14ac:dyDescent="0.3">
      <c r="A6" s="141">
        <v>5</v>
      </c>
      <c r="B6" s="141">
        <v>0</v>
      </c>
      <c r="C6" s="141">
        <v>1</v>
      </c>
      <c r="D6" s="141">
        <v>1</v>
      </c>
      <c r="E6" s="141">
        <v>1</v>
      </c>
      <c r="F6" s="141">
        <v>0</v>
      </c>
      <c r="G6" s="141">
        <v>0</v>
      </c>
      <c r="H6" s="141">
        <v>1</v>
      </c>
      <c r="I6" s="141">
        <v>0</v>
      </c>
      <c r="J6" s="141">
        <v>0</v>
      </c>
      <c r="K6" s="141">
        <f t="shared" si="0"/>
        <v>4</v>
      </c>
      <c r="L6" s="132">
        <f t="shared" si="1"/>
        <v>4</v>
      </c>
    </row>
    <row r="7" spans="1:12" s="142" customFormat="1" x14ac:dyDescent="0.3">
      <c r="A7" s="141">
        <v>6</v>
      </c>
      <c r="B7" s="141">
        <v>0</v>
      </c>
      <c r="C7" s="141">
        <v>1</v>
      </c>
      <c r="D7" s="141">
        <v>1</v>
      </c>
      <c r="E7" s="141">
        <v>0</v>
      </c>
      <c r="F7" s="141">
        <v>0</v>
      </c>
      <c r="G7" s="141">
        <v>0</v>
      </c>
      <c r="H7" s="141">
        <v>0</v>
      </c>
      <c r="I7" s="141">
        <v>0</v>
      </c>
      <c r="J7" s="141">
        <v>0</v>
      </c>
      <c r="K7" s="141">
        <f t="shared" si="0"/>
        <v>2</v>
      </c>
      <c r="L7" s="132">
        <f t="shared" si="1"/>
        <v>2</v>
      </c>
    </row>
    <row r="8" spans="1:12" s="142" customFormat="1" x14ac:dyDescent="0.3">
      <c r="A8" s="141">
        <v>7</v>
      </c>
      <c r="B8" s="141">
        <v>0</v>
      </c>
      <c r="C8" s="143">
        <v>0</v>
      </c>
      <c r="D8" s="141">
        <v>1</v>
      </c>
      <c r="E8" s="143">
        <v>0</v>
      </c>
      <c r="F8" s="141">
        <v>0</v>
      </c>
      <c r="G8" s="141">
        <v>0</v>
      </c>
      <c r="H8" s="141">
        <v>0</v>
      </c>
      <c r="I8" s="141">
        <v>0</v>
      </c>
      <c r="J8" s="141">
        <v>0</v>
      </c>
      <c r="K8" s="141">
        <f t="shared" si="0"/>
        <v>1</v>
      </c>
      <c r="L8" s="132">
        <f t="shared" si="1"/>
        <v>1</v>
      </c>
    </row>
    <row r="9" spans="1:12" s="142" customFormat="1" x14ac:dyDescent="0.3">
      <c r="A9" s="141">
        <v>8</v>
      </c>
      <c r="B9" s="141">
        <v>0</v>
      </c>
      <c r="C9" s="141">
        <v>1</v>
      </c>
      <c r="D9" s="141">
        <v>1</v>
      </c>
      <c r="E9" s="141">
        <v>0</v>
      </c>
      <c r="F9" s="141">
        <v>0</v>
      </c>
      <c r="G9" s="141">
        <v>0</v>
      </c>
      <c r="H9" s="141">
        <v>0</v>
      </c>
      <c r="I9" s="141">
        <v>0</v>
      </c>
      <c r="J9" s="141">
        <v>0</v>
      </c>
      <c r="K9" s="141">
        <f t="shared" si="0"/>
        <v>2</v>
      </c>
      <c r="L9" s="132">
        <f t="shared" si="1"/>
        <v>2</v>
      </c>
    </row>
    <row r="10" spans="1:12" s="142" customFormat="1" x14ac:dyDescent="0.3">
      <c r="A10" s="141">
        <v>9</v>
      </c>
      <c r="B10" s="141">
        <v>0</v>
      </c>
      <c r="C10" s="141">
        <v>1</v>
      </c>
      <c r="D10" s="141">
        <v>1</v>
      </c>
      <c r="E10" s="141">
        <v>0</v>
      </c>
      <c r="F10" s="141">
        <v>0</v>
      </c>
      <c r="G10" s="141">
        <v>0</v>
      </c>
      <c r="H10" s="141">
        <v>1</v>
      </c>
      <c r="I10" s="141">
        <v>0</v>
      </c>
      <c r="J10" s="141">
        <v>0</v>
      </c>
      <c r="K10" s="141">
        <f t="shared" si="0"/>
        <v>3</v>
      </c>
      <c r="L10" s="132">
        <f t="shared" si="1"/>
        <v>3</v>
      </c>
    </row>
    <row r="11" spans="1:12" s="142" customFormat="1" x14ac:dyDescent="0.3">
      <c r="A11" s="141">
        <v>10</v>
      </c>
      <c r="B11" s="141">
        <v>0</v>
      </c>
      <c r="C11" s="141">
        <v>1</v>
      </c>
      <c r="D11" s="141">
        <v>2</v>
      </c>
      <c r="E11" s="141">
        <v>0</v>
      </c>
      <c r="F11" s="141">
        <v>0</v>
      </c>
      <c r="G11" s="141">
        <v>0</v>
      </c>
      <c r="H11" s="141"/>
      <c r="I11" s="141">
        <v>0</v>
      </c>
      <c r="J11" s="141"/>
      <c r="K11" s="141">
        <f t="shared" si="0"/>
        <v>3</v>
      </c>
      <c r="L11" s="132">
        <f t="shared" si="1"/>
        <v>3.5</v>
      </c>
    </row>
    <row r="12" spans="1:12" s="142" customFormat="1" x14ac:dyDescent="0.3">
      <c r="A12" s="141">
        <v>11</v>
      </c>
      <c r="B12" s="141">
        <v>0</v>
      </c>
      <c r="C12" s="143">
        <v>0</v>
      </c>
      <c r="D12" s="141">
        <v>1</v>
      </c>
      <c r="E12" s="143">
        <v>0</v>
      </c>
      <c r="F12" s="141">
        <v>0</v>
      </c>
      <c r="G12" s="141">
        <v>0</v>
      </c>
      <c r="H12" s="141">
        <v>0</v>
      </c>
      <c r="I12" s="141">
        <v>0</v>
      </c>
      <c r="J12" s="141">
        <v>0</v>
      </c>
      <c r="K12" s="141">
        <f t="shared" si="0"/>
        <v>1</v>
      </c>
      <c r="L12" s="132">
        <f t="shared" si="1"/>
        <v>1</v>
      </c>
    </row>
    <row r="13" spans="1:12" s="142" customFormat="1" x14ac:dyDescent="0.3">
      <c r="A13" s="141">
        <v>12</v>
      </c>
      <c r="B13" s="141">
        <v>0</v>
      </c>
      <c r="C13" s="143">
        <v>0</v>
      </c>
      <c r="D13" s="141">
        <v>1</v>
      </c>
      <c r="E13" s="143">
        <v>0</v>
      </c>
      <c r="F13" s="141">
        <v>0</v>
      </c>
      <c r="G13" s="141">
        <v>0</v>
      </c>
      <c r="H13" s="141">
        <v>0</v>
      </c>
      <c r="I13" s="141">
        <v>0</v>
      </c>
      <c r="J13" s="141">
        <v>0</v>
      </c>
      <c r="K13" s="141">
        <f t="shared" si="0"/>
        <v>1</v>
      </c>
      <c r="L13" s="132">
        <f t="shared" si="1"/>
        <v>1</v>
      </c>
    </row>
    <row r="14" spans="1:12" s="142" customFormat="1" x14ac:dyDescent="0.3">
      <c r="A14" s="141">
        <v>13</v>
      </c>
      <c r="B14" s="141">
        <v>0</v>
      </c>
      <c r="C14" s="141">
        <v>1</v>
      </c>
      <c r="D14" s="141">
        <v>1</v>
      </c>
      <c r="E14" s="141">
        <v>1</v>
      </c>
      <c r="F14" s="141">
        <v>0</v>
      </c>
      <c r="G14" s="141">
        <v>0</v>
      </c>
      <c r="H14" s="141">
        <v>0</v>
      </c>
      <c r="I14" s="141">
        <v>0</v>
      </c>
      <c r="J14" s="141">
        <v>0</v>
      </c>
      <c r="K14" s="141">
        <f t="shared" si="0"/>
        <v>3</v>
      </c>
      <c r="L14" s="132">
        <f t="shared" si="1"/>
        <v>3</v>
      </c>
    </row>
    <row r="15" spans="1:12" s="142" customFormat="1" x14ac:dyDescent="0.3">
      <c r="A15" s="141">
        <v>14</v>
      </c>
      <c r="B15" s="141">
        <v>0</v>
      </c>
      <c r="C15" s="141">
        <v>1</v>
      </c>
      <c r="D15" s="141">
        <v>1</v>
      </c>
      <c r="E15" s="141">
        <v>0</v>
      </c>
      <c r="F15" s="141">
        <v>0</v>
      </c>
      <c r="G15" s="141">
        <v>0</v>
      </c>
      <c r="H15" s="141">
        <v>1</v>
      </c>
      <c r="I15" s="141">
        <v>0</v>
      </c>
      <c r="J15" s="141">
        <v>0</v>
      </c>
      <c r="K15" s="141">
        <f t="shared" si="0"/>
        <v>3</v>
      </c>
      <c r="L15" s="132">
        <f t="shared" si="1"/>
        <v>3</v>
      </c>
    </row>
    <row r="16" spans="1:12" s="142" customFormat="1" x14ac:dyDescent="0.3">
      <c r="A16" s="141">
        <v>15</v>
      </c>
      <c r="B16" s="141">
        <v>0</v>
      </c>
      <c r="C16" s="141">
        <v>1</v>
      </c>
      <c r="D16" s="141">
        <v>1</v>
      </c>
      <c r="E16" s="141">
        <v>1</v>
      </c>
      <c r="F16" s="141">
        <v>0</v>
      </c>
      <c r="G16" s="141">
        <v>0</v>
      </c>
      <c r="H16" s="141">
        <v>0</v>
      </c>
      <c r="I16" s="141">
        <v>0</v>
      </c>
      <c r="J16" s="141">
        <v>0</v>
      </c>
      <c r="K16" s="141">
        <f t="shared" si="0"/>
        <v>3</v>
      </c>
      <c r="L16" s="132">
        <f t="shared" si="1"/>
        <v>3</v>
      </c>
    </row>
    <row r="17" spans="1:12" s="142" customFormat="1" x14ac:dyDescent="0.3">
      <c r="A17" s="141">
        <v>16</v>
      </c>
      <c r="B17" s="141"/>
      <c r="C17" s="141">
        <v>1</v>
      </c>
      <c r="D17" s="141">
        <v>2</v>
      </c>
      <c r="E17" s="141">
        <v>2</v>
      </c>
      <c r="F17" s="141">
        <v>0</v>
      </c>
      <c r="G17" s="141">
        <v>0</v>
      </c>
      <c r="H17" s="141">
        <v>0</v>
      </c>
      <c r="I17" s="141">
        <v>0</v>
      </c>
      <c r="J17" s="141">
        <v>1</v>
      </c>
      <c r="K17" s="141">
        <f t="shared" si="0"/>
        <v>6</v>
      </c>
      <c r="L17" s="132">
        <f t="shared" si="1"/>
        <v>6.4615384615384617</v>
      </c>
    </row>
    <row r="18" spans="1:12" s="142" customFormat="1" x14ac:dyDescent="0.3">
      <c r="A18" s="141">
        <v>17</v>
      </c>
      <c r="B18" s="141">
        <v>0</v>
      </c>
      <c r="C18" s="143">
        <v>0</v>
      </c>
      <c r="D18" s="141">
        <v>2</v>
      </c>
      <c r="E18" s="143">
        <v>0</v>
      </c>
      <c r="F18" s="141">
        <v>0</v>
      </c>
      <c r="G18" s="141">
        <v>0</v>
      </c>
      <c r="H18" s="141">
        <v>0</v>
      </c>
      <c r="I18" s="141">
        <v>0</v>
      </c>
      <c r="J18" s="141">
        <v>0</v>
      </c>
      <c r="K18" s="141">
        <f t="shared" si="0"/>
        <v>2</v>
      </c>
      <c r="L18" s="132">
        <f t="shared" si="1"/>
        <v>2</v>
      </c>
    </row>
    <row r="19" spans="1:12" s="142" customFormat="1" x14ac:dyDescent="0.3">
      <c r="A19" s="141">
        <v>18</v>
      </c>
      <c r="B19" s="141">
        <v>0</v>
      </c>
      <c r="C19" s="141">
        <v>1</v>
      </c>
      <c r="D19" s="141">
        <v>1</v>
      </c>
      <c r="E19" s="141">
        <v>0</v>
      </c>
      <c r="F19" s="141">
        <v>0</v>
      </c>
      <c r="G19" s="141">
        <v>0</v>
      </c>
      <c r="H19" s="141">
        <v>0</v>
      </c>
      <c r="I19" s="141">
        <v>0</v>
      </c>
      <c r="J19" s="141">
        <v>0</v>
      </c>
      <c r="K19" s="141">
        <f t="shared" si="0"/>
        <v>2</v>
      </c>
      <c r="L19" s="132">
        <f t="shared" si="1"/>
        <v>2</v>
      </c>
    </row>
    <row r="20" spans="1:12" s="142" customFormat="1" x14ac:dyDescent="0.3">
      <c r="A20" s="141">
        <v>19</v>
      </c>
      <c r="B20" s="141">
        <v>1</v>
      </c>
      <c r="C20" s="141">
        <v>1</v>
      </c>
      <c r="D20" s="141">
        <v>1</v>
      </c>
      <c r="E20" s="141">
        <v>0</v>
      </c>
      <c r="F20" s="141">
        <v>0</v>
      </c>
      <c r="G20" s="141">
        <v>0</v>
      </c>
      <c r="H20" s="141">
        <v>0</v>
      </c>
      <c r="I20" s="141">
        <v>0</v>
      </c>
      <c r="J20" s="141">
        <v>0</v>
      </c>
      <c r="K20" s="141">
        <f t="shared" si="0"/>
        <v>3</v>
      </c>
      <c r="L20" s="132">
        <f t="shared" si="1"/>
        <v>3</v>
      </c>
    </row>
    <row r="21" spans="1:12" s="125" customFormat="1" x14ac:dyDescent="0.3">
      <c r="A21" s="124"/>
      <c r="B21" s="124"/>
      <c r="C21" s="124"/>
      <c r="D21" s="124"/>
      <c r="E21" s="124"/>
      <c r="F21" s="124"/>
      <c r="G21" s="124"/>
      <c r="H21" s="124"/>
      <c r="I21" s="124"/>
      <c r="J21" s="124"/>
      <c r="K21" s="124"/>
      <c r="L21" s="133"/>
    </row>
    <row r="22" spans="1:12" s="127" customFormat="1" x14ac:dyDescent="0.3">
      <c r="A22" s="126">
        <v>20</v>
      </c>
      <c r="B22" s="126">
        <v>0</v>
      </c>
      <c r="C22" s="126">
        <v>1</v>
      </c>
      <c r="D22" s="126">
        <v>1</v>
      </c>
      <c r="E22" s="126">
        <v>2</v>
      </c>
      <c r="F22" s="126">
        <v>0</v>
      </c>
      <c r="G22" s="126">
        <v>0</v>
      </c>
      <c r="H22" s="126">
        <v>1</v>
      </c>
      <c r="I22" s="126">
        <v>0</v>
      </c>
      <c r="J22" s="126">
        <v>0</v>
      </c>
      <c r="K22" s="126">
        <f t="shared" ref="K22:K33" si="2">SUM(B22:J22)</f>
        <v>5</v>
      </c>
      <c r="L22" s="134">
        <f t="shared" ref="L22:L33" si="3">$K$42*K22/(COUNT(B22:J22)+COUNT(D22:G22,I22))</f>
        <v>5</v>
      </c>
    </row>
    <row r="23" spans="1:12" s="127" customFormat="1" x14ac:dyDescent="0.3">
      <c r="A23" s="126">
        <v>21</v>
      </c>
      <c r="B23" s="126">
        <v>0</v>
      </c>
      <c r="C23" s="126">
        <v>1</v>
      </c>
      <c r="D23" s="126">
        <v>1</v>
      </c>
      <c r="E23" s="126">
        <v>0</v>
      </c>
      <c r="F23" s="126">
        <v>1</v>
      </c>
      <c r="G23" s="126">
        <v>1</v>
      </c>
      <c r="H23" s="126">
        <v>1</v>
      </c>
      <c r="I23" s="126">
        <v>0</v>
      </c>
      <c r="J23" s="126">
        <v>0</v>
      </c>
      <c r="K23" s="126">
        <f t="shared" si="2"/>
        <v>5</v>
      </c>
      <c r="L23" s="134">
        <f t="shared" si="3"/>
        <v>5</v>
      </c>
    </row>
    <row r="24" spans="1:12" s="127" customFormat="1" x14ac:dyDescent="0.3">
      <c r="A24" s="126">
        <v>22</v>
      </c>
      <c r="B24" s="126"/>
      <c r="C24" s="126">
        <v>1</v>
      </c>
      <c r="D24" s="126">
        <v>1</v>
      </c>
      <c r="E24" s="126">
        <v>2</v>
      </c>
      <c r="F24" s="126">
        <v>2</v>
      </c>
      <c r="G24" s="126">
        <v>1</v>
      </c>
      <c r="H24" s="126">
        <v>1</v>
      </c>
      <c r="I24" s="126">
        <v>1</v>
      </c>
      <c r="J24" s="126">
        <v>0</v>
      </c>
      <c r="K24" s="126">
        <f t="shared" si="2"/>
        <v>9</v>
      </c>
      <c r="L24" s="134">
        <f t="shared" si="3"/>
        <v>9.6923076923076916</v>
      </c>
    </row>
    <row r="25" spans="1:12" s="127" customFormat="1" x14ac:dyDescent="0.3">
      <c r="A25" s="126">
        <v>23</v>
      </c>
      <c r="B25" s="126">
        <v>0</v>
      </c>
      <c r="C25" s="126">
        <v>1</v>
      </c>
      <c r="D25" s="126">
        <v>1</v>
      </c>
      <c r="E25" s="126">
        <v>0</v>
      </c>
      <c r="F25" s="126">
        <v>0</v>
      </c>
      <c r="G25" s="126">
        <v>1</v>
      </c>
      <c r="H25" s="126">
        <v>0</v>
      </c>
      <c r="I25" s="126">
        <v>0</v>
      </c>
      <c r="J25" s="126">
        <v>0</v>
      </c>
      <c r="K25" s="126">
        <f t="shared" si="2"/>
        <v>3</v>
      </c>
      <c r="L25" s="134">
        <f t="shared" si="3"/>
        <v>3</v>
      </c>
    </row>
    <row r="26" spans="1:12" s="127" customFormat="1" x14ac:dyDescent="0.3">
      <c r="A26" s="126">
        <v>24</v>
      </c>
      <c r="B26" s="126">
        <v>1</v>
      </c>
      <c r="C26" s="126">
        <v>1</v>
      </c>
      <c r="D26" s="126">
        <v>1</v>
      </c>
      <c r="E26" s="126">
        <v>1</v>
      </c>
      <c r="F26" s="126">
        <v>1</v>
      </c>
      <c r="G26" s="126">
        <v>0</v>
      </c>
      <c r="H26" s="126">
        <v>1</v>
      </c>
      <c r="I26" s="126">
        <v>1</v>
      </c>
      <c r="J26" s="126">
        <v>0</v>
      </c>
      <c r="K26" s="126">
        <f t="shared" si="2"/>
        <v>7</v>
      </c>
      <c r="L26" s="134">
        <f t="shared" si="3"/>
        <v>7</v>
      </c>
    </row>
    <row r="27" spans="1:12" s="127" customFormat="1" x14ac:dyDescent="0.3">
      <c r="A27" s="126">
        <v>25</v>
      </c>
      <c r="B27" s="126">
        <v>1</v>
      </c>
      <c r="C27" s="126">
        <v>1</v>
      </c>
      <c r="D27" s="126">
        <v>1</v>
      </c>
      <c r="E27" s="126">
        <v>1</v>
      </c>
      <c r="F27" s="126">
        <v>1</v>
      </c>
      <c r="G27" s="126">
        <v>0</v>
      </c>
      <c r="H27" s="126">
        <v>1</v>
      </c>
      <c r="I27" s="126">
        <v>0</v>
      </c>
      <c r="J27" s="126">
        <v>1</v>
      </c>
      <c r="K27" s="126">
        <f t="shared" si="2"/>
        <v>7</v>
      </c>
      <c r="L27" s="134">
        <f t="shared" si="3"/>
        <v>7</v>
      </c>
    </row>
    <row r="28" spans="1:12" s="127" customFormat="1" x14ac:dyDescent="0.3">
      <c r="A28" s="126">
        <v>26</v>
      </c>
      <c r="B28" s="126">
        <v>0</v>
      </c>
      <c r="C28" s="126">
        <v>1</v>
      </c>
      <c r="D28" s="126">
        <v>1</v>
      </c>
      <c r="E28" s="126">
        <v>1</v>
      </c>
      <c r="F28" s="126">
        <v>1</v>
      </c>
      <c r="G28" s="126">
        <v>1</v>
      </c>
      <c r="H28" s="126">
        <v>1</v>
      </c>
      <c r="I28" s="126">
        <v>1</v>
      </c>
      <c r="J28" s="126">
        <v>0</v>
      </c>
      <c r="K28" s="126">
        <f t="shared" si="2"/>
        <v>7</v>
      </c>
      <c r="L28" s="134">
        <f t="shared" si="3"/>
        <v>7</v>
      </c>
    </row>
    <row r="29" spans="1:12" s="127" customFormat="1" x14ac:dyDescent="0.3">
      <c r="A29" s="126">
        <v>27</v>
      </c>
      <c r="B29" s="126">
        <v>1</v>
      </c>
      <c r="C29" s="126">
        <v>1</v>
      </c>
      <c r="D29" s="126">
        <v>1</v>
      </c>
      <c r="E29" s="126">
        <v>0</v>
      </c>
      <c r="F29" s="126">
        <v>1</v>
      </c>
      <c r="G29" s="126">
        <v>0</v>
      </c>
      <c r="H29" s="126">
        <v>0</v>
      </c>
      <c r="I29" s="126">
        <v>0</v>
      </c>
      <c r="J29" s="126">
        <v>0</v>
      </c>
      <c r="K29" s="126">
        <f t="shared" si="2"/>
        <v>4</v>
      </c>
      <c r="L29" s="134">
        <f t="shared" si="3"/>
        <v>4</v>
      </c>
    </row>
    <row r="30" spans="1:12" s="127" customFormat="1" x14ac:dyDescent="0.3">
      <c r="A30" s="126">
        <v>28</v>
      </c>
      <c r="B30" s="126">
        <v>1</v>
      </c>
      <c r="C30" s="126">
        <v>1</v>
      </c>
      <c r="D30" s="126">
        <v>1</v>
      </c>
      <c r="E30" s="126">
        <v>0</v>
      </c>
      <c r="F30" s="126">
        <v>1</v>
      </c>
      <c r="G30" s="126">
        <v>0</v>
      </c>
      <c r="H30" s="126">
        <v>1</v>
      </c>
      <c r="I30" s="126">
        <v>1</v>
      </c>
      <c r="J30" s="126">
        <v>0</v>
      </c>
      <c r="K30" s="126">
        <f t="shared" si="2"/>
        <v>6</v>
      </c>
      <c r="L30" s="134">
        <f t="shared" si="3"/>
        <v>6</v>
      </c>
    </row>
    <row r="31" spans="1:12" s="127" customFormat="1" x14ac:dyDescent="0.3">
      <c r="A31" s="126">
        <v>29</v>
      </c>
      <c r="B31" s="126"/>
      <c r="C31" s="126">
        <v>1</v>
      </c>
      <c r="D31" s="126">
        <v>1</v>
      </c>
      <c r="E31" s="126">
        <v>1</v>
      </c>
      <c r="F31" s="126">
        <v>0</v>
      </c>
      <c r="G31" s="126">
        <v>0</v>
      </c>
      <c r="H31" s="126">
        <v>1</v>
      </c>
      <c r="I31" s="126">
        <v>0</v>
      </c>
      <c r="J31" s="126">
        <v>0</v>
      </c>
      <c r="K31" s="126">
        <f t="shared" si="2"/>
        <v>4</v>
      </c>
      <c r="L31" s="134">
        <f t="shared" si="3"/>
        <v>4.3076923076923075</v>
      </c>
    </row>
    <row r="32" spans="1:12" s="127" customFormat="1" x14ac:dyDescent="0.3">
      <c r="A32" s="126">
        <v>30</v>
      </c>
      <c r="B32" s="126">
        <v>1</v>
      </c>
      <c r="C32" s="126">
        <v>1</v>
      </c>
      <c r="D32" s="126">
        <v>1</v>
      </c>
      <c r="E32" s="126">
        <v>0</v>
      </c>
      <c r="F32" s="126">
        <v>1</v>
      </c>
      <c r="G32" s="126">
        <v>1</v>
      </c>
      <c r="H32" s="126">
        <v>0</v>
      </c>
      <c r="I32" s="126">
        <v>1</v>
      </c>
      <c r="J32" s="126">
        <v>0</v>
      </c>
      <c r="K32" s="126">
        <f t="shared" si="2"/>
        <v>6</v>
      </c>
      <c r="L32" s="134">
        <f t="shared" si="3"/>
        <v>6</v>
      </c>
    </row>
    <row r="33" spans="1:12" s="127" customFormat="1" x14ac:dyDescent="0.3">
      <c r="A33" s="126">
        <v>31</v>
      </c>
      <c r="B33" s="126">
        <v>0</v>
      </c>
      <c r="C33" s="126">
        <v>1</v>
      </c>
      <c r="D33" s="126">
        <v>1</v>
      </c>
      <c r="E33" s="126">
        <v>1</v>
      </c>
      <c r="F33" s="126">
        <v>1</v>
      </c>
      <c r="G33" s="126">
        <v>0</v>
      </c>
      <c r="H33" s="126">
        <v>0</v>
      </c>
      <c r="I33" s="126">
        <v>0</v>
      </c>
      <c r="J33" s="126">
        <v>0</v>
      </c>
      <c r="K33" s="126">
        <f t="shared" si="2"/>
        <v>4</v>
      </c>
      <c r="L33" s="134">
        <f t="shared" si="3"/>
        <v>4</v>
      </c>
    </row>
    <row r="34" spans="1:12" s="125" customFormat="1" x14ac:dyDescent="0.3">
      <c r="A34" s="124"/>
      <c r="B34" s="124"/>
      <c r="C34" s="124"/>
      <c r="D34" s="124"/>
      <c r="E34" s="124"/>
      <c r="F34" s="124"/>
      <c r="G34" s="124"/>
      <c r="H34" s="124"/>
      <c r="I34" s="124"/>
      <c r="J34" s="124"/>
      <c r="K34" s="124"/>
      <c r="L34" s="133"/>
    </row>
    <row r="35" spans="1:12" s="129" customFormat="1" x14ac:dyDescent="0.3">
      <c r="A35" s="128">
        <v>32</v>
      </c>
      <c r="B35" s="128">
        <v>1</v>
      </c>
      <c r="C35" s="128">
        <v>1</v>
      </c>
      <c r="D35" s="128">
        <v>2</v>
      </c>
      <c r="E35" s="128">
        <v>2</v>
      </c>
      <c r="F35" s="128">
        <v>2</v>
      </c>
      <c r="G35" s="128">
        <v>2</v>
      </c>
      <c r="H35" s="128">
        <v>1</v>
      </c>
      <c r="I35" s="128">
        <v>2</v>
      </c>
      <c r="J35" s="128">
        <v>1</v>
      </c>
      <c r="K35" s="128">
        <f t="shared" ref="K35:K40" si="4">SUM(B35:J35)</f>
        <v>14</v>
      </c>
      <c r="L35" s="135">
        <f t="shared" ref="L35:L40" si="5">$K$42*K35/(COUNT(B35:J35)+COUNT(D35:G35,I35))</f>
        <v>14</v>
      </c>
    </row>
    <row r="36" spans="1:12" s="129" customFormat="1" x14ac:dyDescent="0.3">
      <c r="A36" s="128">
        <v>33</v>
      </c>
      <c r="B36" s="128">
        <v>1</v>
      </c>
      <c r="C36" s="128">
        <v>1</v>
      </c>
      <c r="D36" s="128">
        <v>2</v>
      </c>
      <c r="E36" s="128">
        <v>1</v>
      </c>
      <c r="F36" s="128">
        <v>2</v>
      </c>
      <c r="G36" s="128">
        <v>2</v>
      </c>
      <c r="H36" s="128">
        <v>1</v>
      </c>
      <c r="I36" s="128">
        <v>1</v>
      </c>
      <c r="J36" s="128">
        <v>1</v>
      </c>
      <c r="K36" s="128">
        <f t="shared" si="4"/>
        <v>12</v>
      </c>
      <c r="L36" s="135">
        <f t="shared" si="5"/>
        <v>12</v>
      </c>
    </row>
    <row r="37" spans="1:12" s="129" customFormat="1" x14ac:dyDescent="0.3">
      <c r="A37" s="128">
        <v>34</v>
      </c>
      <c r="B37" s="128"/>
      <c r="C37" s="128">
        <v>1</v>
      </c>
      <c r="D37" s="128">
        <v>2</v>
      </c>
      <c r="E37" s="128">
        <v>2</v>
      </c>
      <c r="F37" s="128">
        <v>2</v>
      </c>
      <c r="G37" s="128">
        <v>2</v>
      </c>
      <c r="H37" s="128">
        <v>1</v>
      </c>
      <c r="I37" s="128">
        <v>2</v>
      </c>
      <c r="J37" s="128">
        <v>1</v>
      </c>
      <c r="K37" s="128">
        <f t="shared" si="4"/>
        <v>13</v>
      </c>
      <c r="L37" s="135">
        <f t="shared" si="5"/>
        <v>14</v>
      </c>
    </row>
    <row r="38" spans="1:12" s="129" customFormat="1" x14ac:dyDescent="0.3">
      <c r="A38" s="128">
        <v>35</v>
      </c>
      <c r="B38" s="128">
        <v>1</v>
      </c>
      <c r="C38" s="128">
        <v>1</v>
      </c>
      <c r="D38" s="128">
        <v>2</v>
      </c>
      <c r="E38" s="128">
        <v>2</v>
      </c>
      <c r="F38" s="128">
        <v>2</v>
      </c>
      <c r="G38" s="128">
        <v>2</v>
      </c>
      <c r="H38" s="128">
        <v>1</v>
      </c>
      <c r="I38" s="128">
        <v>2</v>
      </c>
      <c r="J38" s="128">
        <v>1</v>
      </c>
      <c r="K38" s="128">
        <f t="shared" si="4"/>
        <v>14</v>
      </c>
      <c r="L38" s="135">
        <f t="shared" si="5"/>
        <v>14</v>
      </c>
    </row>
    <row r="39" spans="1:12" s="129" customFormat="1" x14ac:dyDescent="0.3">
      <c r="A39" s="128">
        <v>36</v>
      </c>
      <c r="B39" s="128">
        <v>1</v>
      </c>
      <c r="C39" s="128">
        <v>0</v>
      </c>
      <c r="D39" s="128">
        <v>0</v>
      </c>
      <c r="E39" s="128">
        <v>0</v>
      </c>
      <c r="F39" s="128">
        <v>1</v>
      </c>
      <c r="G39" s="128">
        <v>1</v>
      </c>
      <c r="H39" s="128">
        <v>1</v>
      </c>
      <c r="I39" s="128">
        <v>1</v>
      </c>
      <c r="J39" s="128">
        <v>1</v>
      </c>
      <c r="K39" s="128">
        <f t="shared" si="4"/>
        <v>6</v>
      </c>
      <c r="L39" s="135">
        <f t="shared" si="5"/>
        <v>6</v>
      </c>
    </row>
    <row r="40" spans="1:12" s="129" customFormat="1" x14ac:dyDescent="0.3">
      <c r="A40" s="128">
        <v>37</v>
      </c>
      <c r="B40" s="128">
        <v>1</v>
      </c>
      <c r="C40" s="128">
        <v>1</v>
      </c>
      <c r="D40" s="128">
        <v>2</v>
      </c>
      <c r="E40" s="128">
        <v>2</v>
      </c>
      <c r="F40" s="128">
        <v>2</v>
      </c>
      <c r="G40" s="128">
        <v>2</v>
      </c>
      <c r="H40" s="128">
        <v>1</v>
      </c>
      <c r="I40" s="128">
        <v>1</v>
      </c>
      <c r="J40" s="128">
        <v>1</v>
      </c>
      <c r="K40" s="128">
        <f t="shared" si="4"/>
        <v>13</v>
      </c>
      <c r="L40" s="135">
        <f t="shared" si="5"/>
        <v>13</v>
      </c>
    </row>
    <row r="41" spans="1:12" s="125" customFormat="1" x14ac:dyDescent="0.3">
      <c r="A41" s="124"/>
      <c r="B41" s="124"/>
      <c r="C41" s="124"/>
      <c r="D41" s="124"/>
      <c r="E41" s="124"/>
      <c r="F41" s="124"/>
      <c r="G41" s="124"/>
      <c r="H41" s="124"/>
      <c r="I41" s="124"/>
      <c r="J41" s="124"/>
      <c r="K41" s="124"/>
      <c r="L41" s="133"/>
    </row>
    <row r="42" spans="1:12" s="140" customFormat="1" x14ac:dyDescent="0.3">
      <c r="A42" s="139" t="s">
        <v>637</v>
      </c>
      <c r="B42" s="139">
        <v>1</v>
      </c>
      <c r="C42" s="139">
        <v>1</v>
      </c>
      <c r="D42" s="139">
        <v>2</v>
      </c>
      <c r="E42" s="139">
        <v>2</v>
      </c>
      <c r="F42" s="139">
        <v>2</v>
      </c>
      <c r="G42" s="139">
        <v>2</v>
      </c>
      <c r="H42" s="139">
        <v>1</v>
      </c>
      <c r="I42" s="139">
        <v>2</v>
      </c>
      <c r="J42" s="139">
        <v>1</v>
      </c>
      <c r="K42" s="139">
        <f>SUM(B42:J42)</f>
        <v>14</v>
      </c>
      <c r="L42" s="139"/>
    </row>
    <row r="45" spans="1:12" x14ac:dyDescent="0.3">
      <c r="A45" s="138" t="s">
        <v>638</v>
      </c>
    </row>
    <row r="46" spans="1:12" x14ac:dyDescent="0.3">
      <c r="A46" s="138" t="s">
        <v>639</v>
      </c>
      <c r="D46" s="130"/>
    </row>
    <row r="47" spans="1:12" x14ac:dyDescent="0.3">
      <c r="A47" s="138" t="s">
        <v>640</v>
      </c>
    </row>
    <row r="48" spans="1:12" x14ac:dyDescent="0.3">
      <c r="A48" s="138" t="s">
        <v>645</v>
      </c>
    </row>
    <row r="49" spans="1:12" x14ac:dyDescent="0.3">
      <c r="A49" s="138" t="s">
        <v>641</v>
      </c>
    </row>
    <row r="50" spans="1:12" x14ac:dyDescent="0.3">
      <c r="A50" s="138" t="s">
        <v>646</v>
      </c>
      <c r="L50" s="136"/>
    </row>
    <row r="51" spans="1:12" x14ac:dyDescent="0.3">
      <c r="A51" s="138" t="s">
        <v>644</v>
      </c>
    </row>
    <row r="52" spans="1:12" x14ac:dyDescent="0.3">
      <c r="A52" s="138" t="s">
        <v>643</v>
      </c>
    </row>
    <row r="53" spans="1:12" x14ac:dyDescent="0.3">
      <c r="A53" s="138" t="s">
        <v>642</v>
      </c>
    </row>
    <row r="54" spans="1:12" x14ac:dyDescent="0.3">
      <c r="A54" s="138" t="s">
        <v>647</v>
      </c>
    </row>
    <row r="55" spans="1:12" x14ac:dyDescent="0.3">
      <c r="A55" s="138" t="s">
        <v>648</v>
      </c>
    </row>
  </sheetData>
  <pageMargins left="0.7" right="0.7" top="0.75" bottom="0.75" header="0.3" footer="0.3"/>
  <pageSetup paperSize="158" orientation="portrait" r:id="rId1"/>
  <ignoredErrors>
    <ignoredError sqref="K3:K40 K51:K104857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99cc4a0-4fd8-4391-b683-63e252f8082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93EF35E534A74893861D04D17BB4D4" ma:contentTypeVersion="17" ma:contentTypeDescription="Create a new document." ma:contentTypeScope="" ma:versionID="1270ddd3276789988a0df59c2a7f84b1">
  <xsd:schema xmlns:xsd="http://www.w3.org/2001/XMLSchema" xmlns:xs="http://www.w3.org/2001/XMLSchema" xmlns:p="http://schemas.microsoft.com/office/2006/metadata/properties" xmlns:ns3="c99cc4a0-4fd8-4391-b683-63e252f80826" xmlns:ns4="d341b816-90d2-4bca-a163-1f4b2a92e7d6" targetNamespace="http://schemas.microsoft.com/office/2006/metadata/properties" ma:root="true" ma:fieldsID="c26a97ba0be0ff49348031879e9d4e24" ns3:_="" ns4:_="">
    <xsd:import namespace="c99cc4a0-4fd8-4391-b683-63e252f80826"/>
    <xsd:import namespace="d341b816-90d2-4bca-a163-1f4b2a92e7d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LengthInSecond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cc4a0-4fd8-4391-b683-63e252f808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41b816-90d2-4bca-a163-1f4b2a92e7d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413E28-5DEA-401B-B1A9-DAC595D16C09}">
  <ds:schemaRefs>
    <ds:schemaRef ds:uri="http://purl.org/dc/terms/"/>
    <ds:schemaRef ds:uri="http://schemas.openxmlformats.org/package/2006/metadata/core-properties"/>
    <ds:schemaRef ds:uri="c99cc4a0-4fd8-4391-b683-63e252f80826"/>
    <ds:schemaRef ds:uri="http://schemas.microsoft.com/office/2006/documentManagement/types"/>
    <ds:schemaRef ds:uri="http://schemas.microsoft.com/office/infopath/2007/PartnerControls"/>
    <ds:schemaRef ds:uri="http://purl.org/dc/elements/1.1/"/>
    <ds:schemaRef ds:uri="http://schemas.microsoft.com/office/2006/metadata/properties"/>
    <ds:schemaRef ds:uri="d341b816-90d2-4bca-a163-1f4b2a92e7d6"/>
    <ds:schemaRef ds:uri="http://www.w3.org/XML/1998/namespace"/>
    <ds:schemaRef ds:uri="http://purl.org/dc/dcmitype/"/>
  </ds:schemaRefs>
</ds:datastoreItem>
</file>

<file path=customXml/itemProps2.xml><?xml version="1.0" encoding="utf-8"?>
<ds:datastoreItem xmlns:ds="http://schemas.openxmlformats.org/officeDocument/2006/customXml" ds:itemID="{DE89FFD0-56CD-4FDF-B2D2-A472B5FCDAB5}">
  <ds:schemaRefs>
    <ds:schemaRef ds:uri="http://schemas.microsoft.com/sharepoint/v3/contenttype/forms"/>
  </ds:schemaRefs>
</ds:datastoreItem>
</file>

<file path=customXml/itemProps3.xml><?xml version="1.0" encoding="utf-8"?>
<ds:datastoreItem xmlns:ds="http://schemas.openxmlformats.org/officeDocument/2006/customXml" ds:itemID="{D5DFBC04-A687-4E86-AECE-4A2E171C9C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cc4a0-4fd8-4391-b683-63e252f80826"/>
    <ds:schemaRef ds:uri="d341b816-90d2-4bca-a163-1f4b2a92e7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2b3e37e-8171-485d-b10b-38dae7ed14a8}" enabled="0" method="" siteId="{82b3e37e-8171-485d-b10b-38dae7ed14a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Title</vt:lpstr>
      <vt:lpstr>Clinical phenotypes</vt:lpstr>
      <vt:lpstr>Functional analysis</vt:lpstr>
      <vt:lpstr>In silico scores</vt:lpstr>
      <vt:lpstr>Severity index</vt:lpstr>
    </vt:vector>
  </TitlesOfParts>
  <Company>Region Sjaelland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 Laffi</dc:creator>
  <cp:lastModifiedBy>Alessandra Laffi</cp:lastModifiedBy>
  <cp:lastPrinted>2026-01-16T13:30:19Z</cp:lastPrinted>
  <dcterms:created xsi:type="dcterms:W3CDTF">2016-08-18T10:41:00Z</dcterms:created>
  <dcterms:modified xsi:type="dcterms:W3CDTF">2026-01-16T13:31:21Z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0x010100C593EF35E534A74893861D04D17BB4D4</vt:lpwstr>
  </property>
</Properties>
</file>