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https://liveunibo-my.sharepoint.com/personal/pietro_drei2_unibo_it/Documents/Desktop/Articolo Fregene Definitivo/"/>
    </mc:Choice>
  </mc:AlternateContent>
  <xr:revisionPtr revIDLastSave="292" documentId="13_ncr:1_{45AFD4C0-8C87-484C-BA92-C7B0F4717A24}" xr6:coauthVersionLast="47" xr6:coauthVersionMax="47" xr10:uidLastSave="{BD314684-DFA2-42D6-BEF7-767F4E486F7B}"/>
  <bookViews>
    <workbookView xWindow="-28920" yWindow="-120" windowWidth="29040" windowHeight="15720" xr2:uid="{00000000-000D-0000-FFFF-FFFF00000000}"/>
  </bookViews>
  <sheets>
    <sheet name="HHRA MATRIX" sheetId="4" r:id="rId1"/>
    <sheet name="ERA MATRIX" sheetId="3" r:id="rId2"/>
  </sheets>
  <definedNames>
    <definedName name="_xlnm._FilterDatabase" localSheetId="1" hidden="1">'ERA MATRIX'!$A$2:$AA$3</definedName>
    <definedName name="_xlnm._FilterDatabase" localSheetId="0" hidden="1">'HHRA MATRIX'!$A$2:$X$3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6" i="3" l="1"/>
  <c r="AG6" i="3"/>
  <c r="AH6" i="3"/>
  <c r="AI6" i="3"/>
  <c r="AF5" i="3"/>
  <c r="AG5" i="3"/>
  <c r="AH5" i="3"/>
  <c r="AI5" i="3"/>
  <c r="AI4" i="3"/>
  <c r="AH4" i="3"/>
  <c r="AG4" i="3"/>
  <c r="AF4" i="3"/>
  <c r="AB4" i="3" a="1"/>
  <c r="AB4" i="3"/>
  <c r="AB5" i="3" a="1"/>
  <c r="AB5" i="3"/>
  <c r="AB6" i="3" a="1"/>
  <c r="AB6" i="3"/>
  <c r="AB7" i="3" a="1"/>
  <c r="AB7" i="3" s="1"/>
  <c r="AB8" i="3" a="1"/>
  <c r="AB8" i="3"/>
  <c r="AB9" i="3" a="1"/>
  <c r="AB9" i="3"/>
  <c r="AB10" i="3" a="1"/>
  <c r="AB10" i="3"/>
  <c r="AB11" i="3" a="1"/>
  <c r="AB11" i="3"/>
  <c r="AB12" i="3" a="1"/>
  <c r="AB12" i="3"/>
  <c r="AB13" i="3" a="1"/>
  <c r="AB13" i="3"/>
  <c r="AB14" i="3" a="1"/>
  <c r="AB14" i="3"/>
  <c r="AB15" i="3" a="1"/>
  <c r="AB15" i="3"/>
  <c r="AB16" i="3" a="1"/>
  <c r="AB16" i="3"/>
  <c r="AB17" i="3" a="1"/>
  <c r="AB17" i="3" s="1"/>
  <c r="AB18" i="3" a="1"/>
  <c r="AB18" i="3"/>
  <c r="AB19" i="3" a="1"/>
  <c r="AB19" i="3"/>
  <c r="AB20" i="3" a="1"/>
  <c r="AB20" i="3"/>
  <c r="AB21" i="3" a="1"/>
  <c r="AB21" i="3"/>
  <c r="AB22" i="3" a="1"/>
  <c r="AB22" i="3"/>
  <c r="AB23" i="3" a="1"/>
  <c r="AB23" i="3"/>
  <c r="AB24" i="3" a="1"/>
  <c r="AB24" i="3"/>
  <c r="AB25" i="3" a="1"/>
  <c r="AB25" i="3"/>
  <c r="AB26" i="3" a="1"/>
  <c r="AB26" i="3"/>
  <c r="AB27" i="3" a="1"/>
  <c r="AB27" i="3" s="1"/>
  <c r="AB28" i="3" a="1"/>
  <c r="AB28" i="3"/>
  <c r="AB29" i="3" a="1"/>
  <c r="AB29" i="3"/>
  <c r="AB30" i="3" a="1"/>
  <c r="AB30" i="3"/>
  <c r="AB31" i="3" a="1"/>
  <c r="AB31" i="3"/>
  <c r="AB32" i="3" a="1"/>
  <c r="AB32" i="3"/>
  <c r="AB33" i="3" a="1"/>
  <c r="AB33" i="3"/>
  <c r="AB34" i="3" a="1"/>
  <c r="AB34" i="3"/>
  <c r="AB35" i="3" a="1"/>
  <c r="AB35" i="3"/>
  <c r="AB36" i="3" a="1"/>
  <c r="AB36" i="3"/>
  <c r="AB37" i="3" a="1"/>
  <c r="AB37" i="3" s="1"/>
  <c r="AB38" i="3" a="1"/>
  <c r="AB38" i="3"/>
  <c r="AB39" i="3" a="1"/>
  <c r="AB39" i="3"/>
  <c r="AB40" i="3" a="1"/>
  <c r="AB40" i="3"/>
  <c r="AB41" i="3" a="1"/>
  <c r="AB41" i="3"/>
  <c r="AB42" i="3" a="1"/>
  <c r="AB42" i="3"/>
  <c r="AB43" i="3" a="1"/>
  <c r="AB43" i="3"/>
  <c r="AB44" i="3" a="1"/>
  <c r="AB44" i="3"/>
  <c r="AB45" i="3" a="1"/>
  <c r="AB45" i="3"/>
  <c r="AB46" i="3" a="1"/>
  <c r="AB46" i="3"/>
  <c r="AB47" i="3" a="1"/>
  <c r="AB47" i="3" s="1"/>
  <c r="AB48" i="3" a="1"/>
  <c r="AB48" i="3" s="1"/>
  <c r="AB49" i="3" a="1"/>
  <c r="AB49" i="3"/>
  <c r="AB50" i="3" a="1"/>
  <c r="AB50" i="3"/>
  <c r="V4" i="3" a="1"/>
  <c r="V4" i="3"/>
  <c r="V5" i="3" a="1"/>
  <c r="V5" i="3"/>
  <c r="V6" i="3" a="1"/>
  <c r="V6" i="3"/>
  <c r="V7" i="3" a="1"/>
  <c r="V7" i="3" s="1"/>
  <c r="V8" i="3" a="1"/>
  <c r="V8" i="3"/>
  <c r="V9" i="3" a="1"/>
  <c r="V9" i="3"/>
  <c r="V10" i="3" a="1"/>
  <c r="V10" i="3"/>
  <c r="V11" i="3" a="1"/>
  <c r="V11" i="3"/>
  <c r="V12" i="3" a="1"/>
  <c r="V12" i="3"/>
  <c r="V13" i="3" a="1"/>
  <c r="V13" i="3"/>
  <c r="V14" i="3" a="1"/>
  <c r="V14" i="3"/>
  <c r="V15" i="3" a="1"/>
  <c r="V15" i="3"/>
  <c r="V16" i="3" a="1"/>
  <c r="V16" i="3"/>
  <c r="V17" i="3" a="1"/>
  <c r="V17" i="3" s="1"/>
  <c r="V18" i="3" a="1"/>
  <c r="V18" i="3"/>
  <c r="V19" i="3" a="1"/>
  <c r="V19" i="3"/>
  <c r="V20" i="3" a="1"/>
  <c r="V20" i="3"/>
  <c r="V21" i="3" a="1"/>
  <c r="V21" i="3"/>
  <c r="V22" i="3" a="1"/>
  <c r="V22" i="3"/>
  <c r="V23" i="3" a="1"/>
  <c r="V23" i="3"/>
  <c r="V24" i="3" a="1"/>
  <c r="V24" i="3"/>
  <c r="V25" i="3" a="1"/>
  <c r="V25" i="3"/>
  <c r="V26" i="3" a="1"/>
  <c r="V26" i="3"/>
  <c r="V27" i="3" a="1"/>
  <c r="V27" i="3" s="1"/>
  <c r="V28" i="3" a="1"/>
  <c r="V28" i="3"/>
  <c r="V29" i="3" a="1"/>
  <c r="V29" i="3"/>
  <c r="V30" i="3" a="1"/>
  <c r="V30" i="3"/>
  <c r="V31" i="3" a="1"/>
  <c r="V31" i="3"/>
  <c r="V32" i="3" a="1"/>
  <c r="V32" i="3"/>
  <c r="V33" i="3" a="1"/>
  <c r="V33" i="3"/>
  <c r="V34" i="3" a="1"/>
  <c r="V34" i="3"/>
  <c r="V35" i="3" a="1"/>
  <c r="V35" i="3"/>
  <c r="V36" i="3" a="1"/>
  <c r="V36" i="3"/>
  <c r="V37" i="3" a="1"/>
  <c r="V37" i="3" s="1"/>
  <c r="V38" i="3" a="1"/>
  <c r="V38" i="3"/>
  <c r="V39" i="3" a="1"/>
  <c r="V39" i="3"/>
  <c r="V40" i="3" a="1"/>
  <c r="V40" i="3"/>
  <c r="V41" i="3" a="1"/>
  <c r="V41" i="3"/>
  <c r="V42" i="3" a="1"/>
  <c r="V42" i="3"/>
  <c r="V43" i="3" a="1"/>
  <c r="V43" i="3"/>
  <c r="V44" i="3" a="1"/>
  <c r="V44" i="3"/>
  <c r="V45" i="3" a="1"/>
  <c r="V45" i="3"/>
  <c r="V46" i="3" a="1"/>
  <c r="V46" i="3"/>
  <c r="V47" i="3" a="1"/>
  <c r="V47" i="3" s="1"/>
  <c r="V48" i="3" a="1"/>
  <c r="V48" i="3"/>
  <c r="V49" i="3" a="1"/>
  <c r="V49" i="3"/>
  <c r="V50" i="3" a="1"/>
  <c r="V50" i="3"/>
  <c r="O4" i="3" a="1"/>
  <c r="O4" i="3"/>
  <c r="O5" i="3" a="1"/>
  <c r="O5" i="3" s="1"/>
  <c r="O6" i="3" a="1"/>
  <c r="O6" i="3" s="1"/>
  <c r="O7" i="3" a="1"/>
  <c r="O7" i="3" s="1"/>
  <c r="O8" i="3" a="1"/>
  <c r="O8" i="3"/>
  <c r="O9" i="3" a="1"/>
  <c r="O9" i="3"/>
  <c r="O10" i="3" a="1"/>
  <c r="O10" i="3"/>
  <c r="O11" i="3" a="1"/>
  <c r="O11" i="3"/>
  <c r="O12" i="3" a="1"/>
  <c r="O12" i="3"/>
  <c r="O13" i="3" a="1"/>
  <c r="O13" i="3"/>
  <c r="O14" i="3" a="1"/>
  <c r="O14" i="3"/>
  <c r="O15" i="3" a="1"/>
  <c r="O15" i="3"/>
  <c r="O16" i="3" a="1"/>
  <c r="O16" i="3"/>
  <c r="O17" i="3" a="1"/>
  <c r="O17" i="3" s="1"/>
  <c r="O18" i="3" a="1"/>
  <c r="O18" i="3"/>
  <c r="O19" i="3" a="1"/>
  <c r="O19" i="3"/>
  <c r="O20" i="3" a="1"/>
  <c r="O20" i="3"/>
  <c r="O21" i="3" a="1"/>
  <c r="O21" i="3"/>
  <c r="O22" i="3" a="1"/>
  <c r="O22" i="3"/>
  <c r="O23" i="3" a="1"/>
  <c r="O23" i="3"/>
  <c r="O24" i="3" a="1"/>
  <c r="O24" i="3"/>
  <c r="O25" i="3" a="1"/>
  <c r="O25" i="3"/>
  <c r="O26" i="3" a="1"/>
  <c r="O26" i="3"/>
  <c r="O27" i="3" a="1"/>
  <c r="O27" i="3" s="1"/>
  <c r="O28" i="3" a="1"/>
  <c r="O28" i="3"/>
  <c r="O29" i="3" a="1"/>
  <c r="O29" i="3"/>
  <c r="O30" i="3" a="1"/>
  <c r="O30" i="3"/>
  <c r="O31" i="3" a="1"/>
  <c r="O31" i="3"/>
  <c r="O32" i="3" a="1"/>
  <c r="O32" i="3" s="1"/>
  <c r="O33" i="3" a="1"/>
  <c r="O33" i="3"/>
  <c r="O34" i="3" a="1"/>
  <c r="O34" i="3"/>
  <c r="O35" i="3" a="1"/>
  <c r="O35" i="3"/>
  <c r="O36" i="3" a="1"/>
  <c r="O36" i="3"/>
  <c r="O37" i="3" a="1"/>
  <c r="O37" i="3" s="1"/>
  <c r="O38" i="3" a="1"/>
  <c r="O38" i="3"/>
  <c r="O39" i="3" a="1"/>
  <c r="O39" i="3"/>
  <c r="O40" i="3" a="1"/>
  <c r="O40" i="3"/>
  <c r="O41" i="3" a="1"/>
  <c r="O41" i="3"/>
  <c r="O42" i="3" a="1"/>
  <c r="O42" i="3"/>
  <c r="O43" i="3" a="1"/>
  <c r="O43" i="3"/>
  <c r="O44" i="3" a="1"/>
  <c r="O44" i="3"/>
  <c r="O45" i="3" a="1"/>
  <c r="O45" i="3"/>
  <c r="O46" i="3" a="1"/>
  <c r="O46" i="3"/>
  <c r="O47" i="3" a="1"/>
  <c r="O47" i="3" s="1"/>
  <c r="O48" i="3" a="1"/>
  <c r="O48" i="3"/>
  <c r="O49" i="3" a="1"/>
  <c r="O49" i="3"/>
  <c r="O50" i="3" a="1"/>
  <c r="O50" i="3"/>
  <c r="AB3" i="3" a="1"/>
  <c r="AB3" i="3" s="1"/>
  <c r="V3" i="3" a="1"/>
  <c r="V3" i="3" s="1"/>
  <c r="N4" i="4" a="1"/>
  <c r="N4" i="4" s="1"/>
  <c r="N5" i="4" a="1"/>
  <c r="N5" i="4"/>
  <c r="N6" i="4" a="1"/>
  <c r="N6" i="4" s="1"/>
  <c r="N7" i="4" a="1"/>
  <c r="N7" i="4"/>
  <c r="N8" i="4" a="1"/>
  <c r="N8" i="4" s="1"/>
  <c r="N9" i="4" a="1"/>
  <c r="N9" i="4" s="1"/>
  <c r="N10" i="4" a="1"/>
  <c r="N10" i="4"/>
  <c r="N11" i="4" a="1"/>
  <c r="N11" i="4"/>
  <c r="N12" i="4" a="1"/>
  <c r="N12" i="4" s="1"/>
  <c r="N13" i="4" a="1"/>
  <c r="N13" i="4"/>
  <c r="N14" i="4" a="1"/>
  <c r="N14" i="4" s="1"/>
  <c r="N15" i="4" a="1"/>
  <c r="N15" i="4"/>
  <c r="N16" i="4" a="1"/>
  <c r="N16" i="4" s="1"/>
  <c r="N17" i="4" a="1"/>
  <c r="N17" i="4"/>
  <c r="N18" i="4" a="1"/>
  <c r="N18" i="4"/>
  <c r="N19" i="4" a="1"/>
  <c r="N19" i="4" s="1"/>
  <c r="N20" i="4" a="1"/>
  <c r="N20" i="4"/>
  <c r="N21" i="4" a="1"/>
  <c r="N21" i="4"/>
  <c r="N22" i="4" a="1"/>
  <c r="N22" i="4"/>
  <c r="N23" i="4" a="1"/>
  <c r="N23" i="4"/>
  <c r="N3" i="4" a="1"/>
  <c r="N3" i="4" s="1"/>
  <c r="AI6" i="4"/>
  <c r="AJ6" i="4"/>
  <c r="AK6" i="4"/>
  <c r="AL6" i="4"/>
  <c r="AI5" i="4"/>
  <c r="AJ5" i="4"/>
  <c r="AK5" i="4"/>
  <c r="AL5" i="4"/>
  <c r="AJ4" i="4"/>
  <c r="AK4" i="4"/>
  <c r="AL4" i="4"/>
  <c r="AI4" i="4"/>
  <c r="AC23" i="4"/>
  <c r="AD23" i="4" s="1" a="1"/>
  <c r="AD23" i="4" s="1"/>
  <c r="X23" i="4"/>
  <c r="Y23" i="4" s="1" a="1"/>
  <c r="Y23" i="4" s="1"/>
  <c r="S23" i="4"/>
  <c r="T23" i="4" s="1" a="1"/>
  <c r="T23" i="4" s="1"/>
  <c r="M23" i="4"/>
  <c r="AC22" i="4"/>
  <c r="AD22" i="4" s="1" a="1"/>
  <c r="AD22" i="4" s="1"/>
  <c r="X22" i="4"/>
  <c r="Y22" i="4" s="1" a="1"/>
  <c r="Y22" i="4" s="1"/>
  <c r="T22" i="4" a="1"/>
  <c r="T22" i="4" s="1"/>
  <c r="S22" i="4"/>
  <c r="M22" i="4"/>
  <c r="AC21" i="4"/>
  <c r="AD21" i="4" s="1" a="1"/>
  <c r="AD21" i="4" s="1"/>
  <c r="X21" i="4"/>
  <c r="Y21" i="4" s="1" a="1"/>
  <c r="Y21" i="4" s="1"/>
  <c r="T21" i="4"/>
  <c r="T21" i="4" a="1"/>
  <c r="S21" i="4"/>
  <c r="M21" i="4"/>
  <c r="AC20" i="4"/>
  <c r="AD20" i="4" s="1" a="1"/>
  <c r="AD20" i="4" s="1"/>
  <c r="X20" i="4"/>
  <c r="Y20" i="4" s="1" a="1"/>
  <c r="Y20" i="4" s="1"/>
  <c r="S20" i="4"/>
  <c r="T20" i="4" s="1" a="1"/>
  <c r="T20" i="4" s="1"/>
  <c r="M20" i="4"/>
  <c r="AC19" i="4"/>
  <c r="AD19" i="4" s="1" a="1"/>
  <c r="AD19" i="4" s="1"/>
  <c r="X19" i="4"/>
  <c r="Y19" i="4" s="1" a="1"/>
  <c r="Y19" i="4" s="1"/>
  <c r="S19" i="4"/>
  <c r="T19" i="4" s="1" a="1"/>
  <c r="T19" i="4" s="1"/>
  <c r="M19" i="4"/>
  <c r="AC18" i="4"/>
  <c r="AD18" i="4" s="1" a="1"/>
  <c r="AD18" i="4" s="1"/>
  <c r="X18" i="4"/>
  <c r="Y18" i="4" s="1" a="1"/>
  <c r="Y18" i="4" s="1"/>
  <c r="S18" i="4"/>
  <c r="T18" i="4" s="1" a="1"/>
  <c r="T18" i="4" s="1"/>
  <c r="M18" i="4"/>
  <c r="AC17" i="4"/>
  <c r="AD17" i="4" s="1" a="1"/>
  <c r="AD17" i="4" s="1"/>
  <c r="X17" i="4"/>
  <c r="Y17" i="4" s="1" a="1"/>
  <c r="Y17" i="4" s="1"/>
  <c r="T17" i="4" a="1"/>
  <c r="T17" i="4" s="1"/>
  <c r="S17" i="4"/>
  <c r="M17" i="4"/>
  <c r="AC16" i="4"/>
  <c r="AD16" i="4" s="1" a="1"/>
  <c r="AD16" i="4" s="1"/>
  <c r="X16" i="4"/>
  <c r="Y16" i="4" s="1" a="1"/>
  <c r="Y16" i="4" s="1"/>
  <c r="T16" i="4"/>
  <c r="T16" i="4" a="1"/>
  <c r="S16" i="4"/>
  <c r="M16" i="4"/>
  <c r="AC15" i="4"/>
  <c r="AD15" i="4" s="1" a="1"/>
  <c r="AD15" i="4" s="1"/>
  <c r="X15" i="4"/>
  <c r="Y15" i="4" s="1" a="1"/>
  <c r="Y15" i="4" s="1"/>
  <c r="S15" i="4"/>
  <c r="T15" i="4" s="1" a="1"/>
  <c r="T15" i="4" s="1"/>
  <c r="M15" i="4"/>
  <c r="AC14" i="4"/>
  <c r="AD14" i="4" s="1" a="1"/>
  <c r="AD14" i="4" s="1"/>
  <c r="X14" i="4"/>
  <c r="Y14" i="4" s="1" a="1"/>
  <c r="Y14" i="4" s="1"/>
  <c r="S14" i="4"/>
  <c r="T14" i="4" s="1" a="1"/>
  <c r="T14" i="4" s="1"/>
  <c r="M14" i="4"/>
  <c r="AC13" i="4"/>
  <c r="AD13" i="4" s="1" a="1"/>
  <c r="AD13" i="4" s="1"/>
  <c r="X13" i="4"/>
  <c r="Y13" i="4" s="1" a="1"/>
  <c r="Y13" i="4" s="1"/>
  <c r="S13" i="4"/>
  <c r="T13" i="4" s="1" a="1"/>
  <c r="T13" i="4" s="1"/>
  <c r="M13" i="4"/>
  <c r="AC12" i="4"/>
  <c r="AD12" i="4" s="1" a="1"/>
  <c r="AD12" i="4" s="1"/>
  <c r="X12" i="4"/>
  <c r="Y12" i="4" s="1" a="1"/>
  <c r="Y12" i="4" s="1"/>
  <c r="T12" i="4" a="1"/>
  <c r="T12" i="4" s="1"/>
  <c r="S12" i="4"/>
  <c r="M12" i="4"/>
  <c r="AC11" i="4"/>
  <c r="AD11" i="4" s="1" a="1"/>
  <c r="AD11" i="4" s="1"/>
  <c r="X11" i="4"/>
  <c r="Y11" i="4" s="1" a="1"/>
  <c r="Y11" i="4" s="1"/>
  <c r="T11" i="4"/>
  <c r="T11" i="4" a="1"/>
  <c r="S11" i="4"/>
  <c r="M11" i="4"/>
  <c r="AC10" i="4"/>
  <c r="AD10" i="4" s="1" a="1"/>
  <c r="AD10" i="4" s="1"/>
  <c r="X10" i="4"/>
  <c r="Y10" i="4" s="1" a="1"/>
  <c r="Y10" i="4" s="1"/>
  <c r="S10" i="4"/>
  <c r="T10" i="4" s="1" a="1"/>
  <c r="T10" i="4" s="1"/>
  <c r="M10" i="4"/>
  <c r="AC9" i="4"/>
  <c r="AD9" i="4" s="1" a="1"/>
  <c r="AD9" i="4" s="1"/>
  <c r="X9" i="4"/>
  <c r="Y9" i="4" s="1" a="1"/>
  <c r="Y9" i="4" s="1"/>
  <c r="S9" i="4"/>
  <c r="T9" i="4" s="1" a="1"/>
  <c r="T9" i="4" s="1"/>
  <c r="M9" i="4"/>
  <c r="AC8" i="4"/>
  <c r="AD8" i="4" s="1" a="1"/>
  <c r="AD8" i="4" s="1"/>
  <c r="X8" i="4"/>
  <c r="Y8" i="4" s="1" a="1"/>
  <c r="Y8" i="4" s="1"/>
  <c r="S8" i="4"/>
  <c r="T8" i="4" s="1" a="1"/>
  <c r="T8" i="4" s="1"/>
  <c r="M8" i="4"/>
  <c r="AC7" i="4"/>
  <c r="AD7" i="4" s="1" a="1"/>
  <c r="AD7" i="4" s="1"/>
  <c r="X7" i="4"/>
  <c r="Y7" i="4" s="1" a="1"/>
  <c r="Y7" i="4" s="1"/>
  <c r="T7" i="4" a="1"/>
  <c r="T7" i="4" s="1"/>
  <c r="S7" i="4"/>
  <c r="M7" i="4"/>
  <c r="AC6" i="4"/>
  <c r="AD6" i="4" s="1" a="1"/>
  <c r="AD6" i="4" s="1"/>
  <c r="X6" i="4"/>
  <c r="Y6" i="4" s="1" a="1"/>
  <c r="Y6" i="4" s="1"/>
  <c r="T6" i="4"/>
  <c r="T6" i="4" a="1"/>
  <c r="S6" i="4"/>
  <c r="M6" i="4"/>
  <c r="AC5" i="4"/>
  <c r="AD5" i="4" s="1" a="1"/>
  <c r="AD5" i="4" s="1"/>
  <c r="X5" i="4"/>
  <c r="Y5" i="4" s="1" a="1"/>
  <c r="Y5" i="4" s="1"/>
  <c r="S5" i="4"/>
  <c r="T5" i="4" s="1" a="1"/>
  <c r="T5" i="4" s="1"/>
  <c r="M5" i="4"/>
  <c r="AC4" i="4"/>
  <c r="AD4" i="4" s="1" a="1"/>
  <c r="AD4" i="4" s="1"/>
  <c r="X4" i="4"/>
  <c r="Y4" i="4" s="1" a="1"/>
  <c r="Y4" i="4" s="1"/>
  <c r="S4" i="4"/>
  <c r="T4" i="4" s="1" a="1"/>
  <c r="T4" i="4" s="1"/>
  <c r="M4" i="4"/>
  <c r="AC3" i="4"/>
  <c r="AD3" i="4" s="1" a="1"/>
  <c r="AD3" i="4" s="1"/>
  <c r="X3" i="4"/>
  <c r="Y3" i="4" s="1" a="1"/>
  <c r="Y3" i="4" s="1"/>
  <c r="S3" i="4"/>
  <c r="T3" i="4" s="1" a="1"/>
  <c r="T3" i="4" s="1"/>
  <c r="M3" i="4"/>
  <c r="AA3" i="3"/>
  <c r="AA4" i="3"/>
  <c r="AA5" i="3"/>
  <c r="AA6" i="3"/>
  <c r="AA7" i="3"/>
  <c r="AA8" i="3"/>
  <c r="AA9" i="3"/>
  <c r="AA10" i="3"/>
  <c r="AA11" i="3"/>
  <c r="AA12" i="3"/>
  <c r="AA13" i="3"/>
  <c r="AA14" i="3"/>
  <c r="AA18" i="3"/>
  <c r="AA19" i="3"/>
  <c r="AA20" i="3"/>
  <c r="AA21" i="3"/>
  <c r="AA22" i="3"/>
  <c r="AA23" i="3"/>
  <c r="AA24" i="3"/>
  <c r="AA25" i="3"/>
  <c r="AA26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U3" i="3"/>
  <c r="R16" i="3"/>
  <c r="S16" i="3"/>
  <c r="Z16" i="3" s="1"/>
  <c r="T16" i="3"/>
  <c r="R17" i="3"/>
  <c r="S17" i="3"/>
  <c r="Z17" i="3" s="1"/>
  <c r="T17" i="3"/>
  <c r="T15" i="3"/>
  <c r="S15" i="3"/>
  <c r="Z15" i="3" s="1"/>
  <c r="R15" i="3"/>
  <c r="T28" i="3"/>
  <c r="T29" i="3"/>
  <c r="T27" i="3"/>
  <c r="S28" i="3"/>
  <c r="S29" i="3"/>
  <c r="S27" i="3"/>
  <c r="R28" i="3"/>
  <c r="Y28" i="3" s="1"/>
  <c r="R29" i="3"/>
  <c r="Y29" i="3" s="1"/>
  <c r="R27" i="3"/>
  <c r="Y27" i="3" s="1"/>
  <c r="U4" i="3"/>
  <c r="U5" i="3"/>
  <c r="U6" i="3"/>
  <c r="U7" i="3"/>
  <c r="U8" i="3"/>
  <c r="U9" i="3"/>
  <c r="U10" i="3"/>
  <c r="U11" i="3"/>
  <c r="U12" i="3"/>
  <c r="U13" i="3"/>
  <c r="U14" i="3"/>
  <c r="U18" i="3"/>
  <c r="U19" i="3"/>
  <c r="U20" i="3"/>
  <c r="U21" i="3"/>
  <c r="U22" i="3"/>
  <c r="U23" i="3"/>
  <c r="U24" i="3"/>
  <c r="U25" i="3"/>
  <c r="U26" i="3"/>
  <c r="U3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U48" i="3"/>
  <c r="U49" i="3"/>
  <c r="U50" i="3"/>
  <c r="N3" i="3"/>
  <c r="O3" i="3" s="1" a="1"/>
  <c r="O3" i="3" s="1"/>
  <c r="N27" i="3"/>
  <c r="N28" i="3"/>
  <c r="N29" i="3"/>
  <c r="U15" i="3" l="1"/>
  <c r="U27" i="3"/>
  <c r="Z27" i="3"/>
  <c r="AA27" i="3" s="1"/>
  <c r="U29" i="3"/>
  <c r="U28" i="3"/>
  <c r="Z29" i="3"/>
  <c r="AA29" i="3" s="1"/>
  <c r="Y15" i="3"/>
  <c r="AA15" i="3" s="1"/>
  <c r="U16" i="3"/>
  <c r="Z28" i="3"/>
  <c r="AA28" i="3" s="1"/>
  <c r="U17" i="3"/>
  <c r="Y16" i="3"/>
  <c r="AA16" i="3" s="1"/>
  <c r="Y17" i="3"/>
  <c r="AA17" i="3" s="1"/>
  <c r="N18" i="3"/>
  <c r="N15" i="3"/>
  <c r="N16" i="3"/>
  <c r="N17" i="3"/>
  <c r="N44" i="3"/>
  <c r="N45" i="3"/>
  <c r="N46" i="3"/>
  <c r="N47" i="3"/>
  <c r="N48" i="3"/>
  <c r="N49" i="3"/>
  <c r="N50" i="3"/>
  <c r="N43" i="3"/>
  <c r="N5" i="3"/>
  <c r="N6" i="3"/>
  <c r="N7" i="3"/>
  <c r="N8" i="3"/>
  <c r="N9" i="3"/>
  <c r="N10" i="3"/>
  <c r="N11" i="3"/>
  <c r="N12" i="3"/>
  <c r="N13" i="3"/>
  <c r="N14" i="3"/>
  <c r="N19" i="3"/>
  <c r="N20" i="3"/>
  <c r="N21" i="3"/>
  <c r="N22" i="3"/>
  <c r="N23" i="3"/>
  <c r="N24" i="3"/>
  <c r="N25" i="3"/>
  <c r="N26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<sst xmlns="http://schemas.openxmlformats.org/spreadsheetml/2006/main" count="443" uniqueCount="103">
  <si>
    <t>x</t>
  </si>
  <si>
    <t>CODE</t>
  </si>
  <si>
    <t xml:space="preserve">SUB-SYSTEM  </t>
  </si>
  <si>
    <t>NODE</t>
  </si>
  <si>
    <t>CONSEQUENCES</t>
  </si>
  <si>
    <t xml:space="preserve">HAZARDOUS EVENT (ACTUAL OR POTENTIAL) </t>
  </si>
  <si>
    <t>EXPOSURE ROUTE</t>
  </si>
  <si>
    <t>EXPOSURE GROUPS</t>
  </si>
  <si>
    <t>LO</t>
  </si>
  <si>
    <t>S</t>
  </si>
  <si>
    <t>PRELIMINARY RISK</t>
  </si>
  <si>
    <t>EXISTING CONTROL MEASURES</t>
  </si>
  <si>
    <t>SUPPORTING OBSERVATIONS</t>
  </si>
  <si>
    <t>FINAL RISK</t>
  </si>
  <si>
    <t>PREVENTIVE MEASURES</t>
  </si>
  <si>
    <t>Risk integrating preventive measures and barriers water with quality Class B </t>
  </si>
  <si>
    <t>RISK WITH PREVENTIVE MEASURES</t>
  </si>
  <si>
    <t>Inhalation, ingestion, dermal contact</t>
  </si>
  <si>
    <t xml:space="preserve">Workers, local community, </t>
  </si>
  <si>
    <t>Maintenance of the distribution system</t>
  </si>
  <si>
    <t>Workers, local community</t>
  </si>
  <si>
    <t>Partial occlusion of the channel, increased likelihood of flooding and possible increase in turbidity</t>
  </si>
  <si>
    <t>Workers, local community, consumers</t>
  </si>
  <si>
    <t xml:space="preserve">Storage systems </t>
  </si>
  <si>
    <t>Prohibition of access</t>
  </si>
  <si>
    <t xml:space="preserve">Annual maintenance, removal of sediment during winter season </t>
  </si>
  <si>
    <t>There are no discharges from other sources</t>
  </si>
  <si>
    <t>Fence, prohibition of access</t>
  </si>
  <si>
    <t xml:space="preserve">Drainage system for leak acculumum </t>
  </si>
  <si>
    <t>Specific signs, construction of a fence</t>
  </si>
  <si>
    <t>Pressurised network construction</t>
  </si>
  <si>
    <t>Increase maintenance of the distribution system</t>
  </si>
  <si>
    <t>cover of the storage tank</t>
  </si>
  <si>
    <t>Increase maintenance of irrigation system</t>
  </si>
  <si>
    <t>Class A</t>
  </si>
  <si>
    <t>Connecting pipeline</t>
  </si>
  <si>
    <t>Distribution network -
Surface channels</t>
  </si>
  <si>
    <t>Distribution network -
Pressure pipeline</t>
  </si>
  <si>
    <t>Distribution facility</t>
  </si>
  <si>
    <t>Irrigation system</t>
  </si>
  <si>
    <t>Surface channels - Primary distribution channel</t>
  </si>
  <si>
    <t>Surface channels - Secondary distribution channels</t>
  </si>
  <si>
    <t>Primary distribution network</t>
  </si>
  <si>
    <t>Secondary distribution network</t>
  </si>
  <si>
    <t>Farm distribution network</t>
  </si>
  <si>
    <t>Unintended or deliberate channel entry</t>
  </si>
  <si>
    <t>Entry into channel area</t>
  </si>
  <si>
    <t>Sediment Accumulation</t>
  </si>
  <si>
    <t>Unauthorized Discharges</t>
  </si>
  <si>
    <t>Unintentional Loss</t>
  </si>
  <si>
    <t>Unauthorized activity near the storage</t>
  </si>
  <si>
    <t xml:space="preserve">Formation of biofilm </t>
  </si>
  <si>
    <t>System Failure</t>
  </si>
  <si>
    <t>Direct Access to the irrigated area</t>
  </si>
  <si>
    <t>MICROBIO</t>
  </si>
  <si>
    <t>CHEMICAL</t>
  </si>
  <si>
    <t>PHYSICAL</t>
  </si>
  <si>
    <t>WATER REUSE SYSTEM</t>
  </si>
  <si>
    <t>HAZARDOUS EVENT IDENTIFICATION</t>
  </si>
  <si>
    <t>EXISTING PREVENTIVE MEASURES</t>
  </si>
  <si>
    <t xml:space="preserve"> Infiltration</t>
  </si>
  <si>
    <t xml:space="preserve"> soil</t>
  </si>
  <si>
    <t>groundwater</t>
  </si>
  <si>
    <t>Run off</t>
  </si>
  <si>
    <t>surface Water</t>
  </si>
  <si>
    <t>increased likelihood of flooding and possible increase in turbidity</t>
  </si>
  <si>
    <t xml:space="preserve">Sediment Accumulation </t>
  </si>
  <si>
    <t>Bank/bottom breach with accidental leakage</t>
  </si>
  <si>
    <t>Accidental spill or flood</t>
  </si>
  <si>
    <t>Accidental Exposure</t>
  </si>
  <si>
    <t>Annual maintenance</t>
  </si>
  <si>
    <t>ES</t>
  </si>
  <si>
    <t>Risk Level</t>
  </si>
  <si>
    <t>Very High</t>
  </si>
  <si>
    <t>High</t>
  </si>
  <si>
    <t>Medium</t>
  </si>
  <si>
    <t xml:space="preserve">Low </t>
  </si>
  <si>
    <t xml:space="preserve">Spillage of TWW into the adjacent environment, exposure of the population and workers to pathogens.  </t>
  </si>
  <si>
    <t xml:space="preserve"> REUSE SYSTEM</t>
  </si>
  <si>
    <t>Risk integrating preventive measures and barriers  with quality Class B </t>
  </si>
  <si>
    <t>RISK WITH  QUALITY CLASS A</t>
  </si>
  <si>
    <t xml:space="preserve">Unintentional  loss or leakage </t>
  </si>
  <si>
    <t xml:space="preserve">Spillage of TWW  into the adjacent environment, exposure of the population and workers to pathogens.  </t>
  </si>
  <si>
    <t xml:space="preserve">Accidental or voluntary entry into canals, direct contact with TWW </t>
  </si>
  <si>
    <t xml:space="preserve">Unintended or deliberate entry into </t>
  </si>
  <si>
    <t xml:space="preserve">Accidental or voluntary entry into the irrigated area, direct contact with TWW </t>
  </si>
  <si>
    <t>Risk of using TWW  with quality Class A</t>
  </si>
  <si>
    <t xml:space="preserve">Accidental or voluntary entry into Canale F, direct contact with TWW </t>
  </si>
  <si>
    <t xml:space="preserve">the implementation of specific signs, establishing a minimum distance from the built-up areas, limiting irrigation in these areas only during night hours, identifying specific environmental conditions for irrigation, training courses on the proper management of TWW waste , PPE </t>
  </si>
  <si>
    <t>Accidental or voluntary contact with TWW, fishers</t>
  </si>
  <si>
    <t>Entry of unauthorised domestic discharges that could deteriorate the water quality</t>
  </si>
  <si>
    <t xml:space="preserve">Deterioration in the water quality of TWW accumulated </t>
  </si>
  <si>
    <t xml:space="preserve">Ban on access, second surface channels served to provide the irrigation resource to the company Mevento spa, which recently decided to upgrade the irrigation system with pressure pipeline
</t>
  </si>
  <si>
    <t>Ban on access, second surface channels served to provide the irrigation resource to the company Mevento spa, which recently decided to upgrade the irrigation system with pressure pipeline</t>
  </si>
  <si>
    <t>The farm distribution network is not the direct responsibility of the irrigation consortium, but of individual farmers.</t>
  </si>
  <si>
    <t>The most adopted irrigation system is Spray irrigation (80% spray irrigation, 20% drip irrigation)</t>
  </si>
  <si>
    <t>Spillage of TWW into the environment adjacent to leakage, exposure of the environmental matrices to TWW.</t>
  </si>
  <si>
    <t>flooding of TWW, resulting in contamination of environmental matrices</t>
  </si>
  <si>
    <t xml:space="preserve">Leaching of TWW </t>
  </si>
  <si>
    <t>Entry of unauthorised domestic or industrial discharges that could deteriorate the water quality</t>
  </si>
  <si>
    <t>Spillage of TWW into the adjacent environment, exposure of environmental matrices to TWW.</t>
  </si>
  <si>
    <t xml:space="preserve">Drainage system </t>
  </si>
  <si>
    <t>Remote control system, promptly reports a loss in the pressurised network, which can be adjusted by the irrigation consortia in short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</si>
</sst>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indexed="64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3" fillId="0" borderId="2" xfId="0" applyFont="1" applyBorder="1"/>
    <xf numFmtId="0" fontId="3" fillId="0" borderId="3" xfId="0" applyFont="1" applyBorder="1"/>
    <xf numFmtId="0" fontId="3" fillId="0" borderId="1" xfId="0" applyFont="1" applyBorder="1"/>
    <xf numFmtId="0" fontId="3" fillId="0" borderId="5" xfId="0" applyFont="1" applyBorder="1"/>
    <xf numFmtId="0" fontId="3" fillId="0" borderId="4" xfId="0" applyFont="1" applyBorder="1"/>
    <xf numFmtId="0" fontId="3" fillId="0" borderId="8" xfId="0" applyFont="1" applyBorder="1"/>
    <xf numFmtId="0" fontId="3" fillId="0" borderId="6" xfId="0" applyFont="1" applyBorder="1"/>
    <xf numFmtId="0" fontId="3" fillId="0" borderId="7" xfId="0" applyFont="1" applyBorder="1"/>
    <xf numFmtId="0" fontId="0" fillId="0" borderId="11" xfId="0" applyBorder="1" applyAlignment="1">
      <alignment horizontal="center" vertical="center" wrapText="1"/>
    </xf>
    <xf numFmtId="0" fontId="3" fillId="0" borderId="9" xfId="0" applyFont="1" applyBorder="1"/>
    <xf numFmtId="0" fontId="3" fillId="0" borderId="9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0" fillId="0" borderId="12" xfId="0" applyBorder="1" applyAlignment="1">
      <alignment horizontal="center" vertical="center"/>
    </xf>
    <xf numFmtId="0" fontId="3" fillId="0" borderId="0" xfId="0" applyFont="1"/>
    <xf numFmtId="49" fontId="1" fillId="2" borderId="0" xfId="0" applyNumberFormat="1" applyFont="1" applyFill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textRotation="90" wrapText="1"/>
    </xf>
    <xf numFmtId="49" fontId="1" fillId="4" borderId="0" xfId="0" applyNumberFormat="1" applyFont="1" applyFill="1" applyAlignment="1">
      <alignment horizontal="center" vertical="center" wrapText="1"/>
    </xf>
    <xf numFmtId="49" fontId="1" fillId="5" borderId="0" xfId="0" applyNumberFormat="1" applyFont="1" applyFill="1" applyAlignment="1">
      <alignment horizontal="center" vertical="center" wrapText="1"/>
    </xf>
    <xf numFmtId="49" fontId="1" fillId="6" borderId="0" xfId="0" applyNumberFormat="1" applyFont="1" applyFill="1" applyAlignment="1">
      <alignment horizontal="center" vertical="center" wrapText="1"/>
    </xf>
    <xf numFmtId="49" fontId="1" fillId="7" borderId="0" xfId="0" applyNumberFormat="1" applyFont="1" applyFill="1" applyAlignment="1">
      <alignment horizontal="center" vertical="center" wrapText="1"/>
    </xf>
    <xf numFmtId="0" fontId="0" fillId="8" borderId="0" xfId="0" applyFill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9" borderId="0" xfId="0" applyFill="1" applyAlignment="1">
      <alignment horizontal="center" vertical="center" wrapText="1"/>
    </xf>
    <xf numFmtId="0" fontId="3" fillId="0" borderId="0" xfId="0" applyFont="1" applyAlignment="1">
      <alignment vertical="top" wrapText="1"/>
    </xf>
    <xf numFmtId="49" fontId="1" fillId="2" borderId="10" xfId="0" applyNumberFormat="1" applyFont="1" applyFill="1" applyBorder="1" applyAlignment="1">
      <alignment horizontal="center" vertical="center" wrapText="1"/>
    </xf>
    <xf numFmtId="49" fontId="1" fillId="2" borderId="11" xfId="0" applyNumberFormat="1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0" fillId="0" borderId="11" xfId="0" applyBorder="1" applyAlignment="1">
      <alignment vertical="top" wrapText="1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49" fontId="1" fillId="3" borderId="10" xfId="0" applyNumberFormat="1" applyFont="1" applyFill="1" applyBorder="1" applyAlignment="1">
      <alignment horizontal="center" vertical="center" wrapText="1"/>
    </xf>
    <xf numFmtId="49" fontId="1" fillId="3" borderId="11" xfId="0" applyNumberFormat="1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vertical="top" wrapText="1"/>
    </xf>
    <xf numFmtId="0" fontId="1" fillId="4" borderId="16" xfId="0" applyFont="1" applyFill="1" applyBorder="1" applyAlignment="1">
      <alignment horizontal="center" vertical="center"/>
    </xf>
    <xf numFmtId="49" fontId="1" fillId="4" borderId="10" xfId="0" applyNumberFormat="1" applyFont="1" applyFill="1" applyBorder="1" applyAlignment="1">
      <alignment horizontal="center" vertical="center" wrapText="1"/>
    </xf>
    <xf numFmtId="49" fontId="1" fillId="4" borderId="11" xfId="0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49" fontId="1" fillId="5" borderId="10" xfId="0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vertical="top" wrapText="1"/>
    </xf>
    <xf numFmtId="0" fontId="0" fillId="0" borderId="10" xfId="0" applyBorder="1" applyAlignment="1">
      <alignment vertical="center"/>
    </xf>
    <xf numFmtId="0" fontId="0" fillId="0" borderId="12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1" fillId="7" borderId="16" xfId="0" applyFont="1" applyFill="1" applyBorder="1" applyAlignment="1">
      <alignment horizontal="center" vertical="center"/>
    </xf>
    <xf numFmtId="49" fontId="1" fillId="7" borderId="10" xfId="0" applyNumberFormat="1" applyFont="1" applyFill="1" applyBorder="1" applyAlignment="1">
      <alignment horizontal="center" vertical="center" wrapText="1"/>
    </xf>
    <xf numFmtId="2" fontId="1" fillId="4" borderId="16" xfId="0" applyNumberFormat="1" applyFont="1" applyFill="1" applyBorder="1" applyAlignment="1">
      <alignment horizontal="center" vertical="center"/>
    </xf>
    <xf numFmtId="2" fontId="3" fillId="0" borderId="0" xfId="0" applyNumberFormat="1" applyFont="1"/>
    <xf numFmtId="2" fontId="3" fillId="0" borderId="1" xfId="0" applyNumberFormat="1" applyFont="1" applyBorder="1"/>
    <xf numFmtId="2" fontId="3" fillId="0" borderId="2" xfId="0" applyNumberFormat="1" applyFont="1" applyBorder="1"/>
    <xf numFmtId="0" fontId="3" fillId="0" borderId="17" xfId="0" applyFont="1" applyBorder="1" applyAlignment="1">
      <alignment wrapText="1"/>
    </xf>
    <xf numFmtId="0" fontId="3" fillId="0" borderId="0" xfId="0" applyFont="1" applyAlignment="1">
      <alignment wrapText="1"/>
    </xf>
    <xf numFmtId="0" fontId="0" fillId="0" borderId="0" xfId="0" applyAlignment="1">
      <alignment horizontal="center" vertical="center"/>
    </xf>
    <xf numFmtId="0" fontId="0" fillId="8" borderId="0" xfId="0" applyFill="1" applyAlignment="1">
      <alignment vertical="top" wrapText="1"/>
    </xf>
    <xf numFmtId="0" fontId="0" fillId="0" borderId="11" xfId="0" applyBorder="1" applyAlignment="1">
      <alignment vertical="top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6" xfId="0" applyNumberFormat="1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1" fillId="7" borderId="14" xfId="0" applyFont="1" applyFill="1" applyBorder="1" applyAlignment="1">
      <alignment horizontal="center" vertical="center"/>
    </xf>
    <xf numFmtId="0" fontId="1" fillId="7" borderId="15" xfId="0" applyFont="1" applyFill="1" applyBorder="1" applyAlignment="1">
      <alignment horizontal="center" vertical="center"/>
    </xf>
    <xf numFmtId="49" fontId="1" fillId="4" borderId="0" xfId="0" applyNumberFormat="1" applyFont="1" applyFill="1" applyAlignment="1">
      <alignment horizontal="center" vertical="center" wrapText="1"/>
    </xf>
    <xf numFmtId="49" fontId="1" fillId="4" borderId="11" xfId="0" applyNumberFormat="1" applyFont="1" applyFill="1" applyBorder="1" applyAlignment="1">
      <alignment horizontal="center" vertical="center" wrapText="1"/>
    </xf>
    <xf numFmtId="49" fontId="1" fillId="6" borderId="0" xfId="0" applyNumberFormat="1" applyFont="1" applyFill="1" applyAlignment="1">
      <alignment horizontal="center" vertical="center" wrapText="1"/>
    </xf>
    <xf numFmtId="49" fontId="1" fillId="6" borderId="11" xfId="0" applyNumberFormat="1" applyFont="1" applyFill="1" applyBorder="1" applyAlignment="1">
      <alignment horizontal="center" vertical="center" wrapText="1"/>
    </xf>
    <xf numFmtId="49" fontId="1" fillId="7" borderId="0" xfId="0" applyNumberFormat="1" applyFont="1" applyFill="1" applyAlignment="1">
      <alignment horizontal="center" vertical="center" wrapText="1"/>
    </xf>
    <xf numFmtId="49" fontId="1" fillId="7" borderId="11" xfId="0" applyNumberFormat="1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1" fillId="5" borderId="14" xfId="0" applyFont="1" applyFill="1" applyBorder="1" applyAlignment="1">
      <alignment horizontal="center" vertical="center"/>
    </xf>
    <xf numFmtId="0" fontId="1" fillId="5" borderId="15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0" fillId="8" borderId="9" xfId="0" applyFill="1" applyBorder="1" applyAlignment="1">
      <alignment vertical="top" wrapText="1"/>
    </xf>
    <xf numFmtId="0" fontId="0" fillId="0" borderId="13" xfId="0" applyBorder="1" applyAlignment="1">
      <alignment vertical="top" wrapText="1"/>
    </xf>
    <xf numFmtId="0" fontId="3" fillId="0" borderId="10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0" fillId="0" borderId="11" xfId="0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2" xfId="0" applyFont="1" applyBorder="1" applyAlignment="1">
      <alignment horizontal="left" vertical="top" wrapText="1"/>
    </xf>
    <xf numFmtId="0" fontId="0" fillId="8" borderId="0" xfId="0" applyFill="1" applyAlignment="1">
      <alignment horizontal="center" vertical="top" wrapText="1"/>
    </xf>
    <xf numFmtId="0" fontId="0" fillId="8" borderId="9" xfId="0" applyFill="1" applyBorder="1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0" fontId="0" fillId="0" borderId="13" xfId="0" applyBorder="1" applyAlignment="1">
      <alignment horizontal="center" vertical="top" wrapText="1"/>
    </xf>
    <xf numFmtId="0" fontId="0" fillId="8" borderId="0" xfId="0" applyFill="1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0" fillId="0" borderId="10" xfId="0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2" fillId="3" borderId="16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3" fillId="0" borderId="12" xfId="0" applyFont="1" applyBorder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0" fillId="0" borderId="0" xfId="0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</cellXfs>
  <cellStyles count="1">
    <cellStyle name="Normal" xfId="0" builtinId="0"/>
  </cellStyles>
  <dxfs count="16"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/>
      </font>
      <fill>
        <patternFill>
          <bgColor rgb="FFC0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C0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/>
      </font>
      <fill>
        <patternFill>
          <bgColor rgb="FFC0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C00000"/>
        </patternFill>
      </fill>
    </dxf>
  </dxfs>
  <tableStyles count="0" defaultTableStyle="TableStyleMedium2" defaultPivotStyle="PivotStyleLight16"/>
  <colors>
    <mruColors>
      <color rgb="FFCCCC00"/>
      <color rgb="FFFFFF00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HHRA Results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'HHRA MATRIX'!$AI$3</c:f>
              <c:strCache>
                <c:ptCount val="1"/>
                <c:pt idx="0">
                  <c:v>Low </c:v>
                </c:pt>
              </c:strCache>
            </c:strRef>
          </c:tx>
          <c:spPr>
            <a:solidFill>
              <a:schemeClr val="accent6"/>
            </a:solidFill>
            <a:ln>
              <a:solidFill>
                <a:schemeClr val="accent6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'HHRA MATRIX'!$AH$4:$AH$6</c:f>
              <c:strCache>
                <c:ptCount val="3"/>
                <c:pt idx="0">
                  <c:v>PRELIMINARY RISK</c:v>
                </c:pt>
                <c:pt idx="1">
                  <c:v>FINAL RISK</c:v>
                </c:pt>
                <c:pt idx="2">
                  <c:v>RISK WITH PREVENTIVE MEASURES</c:v>
                </c:pt>
              </c:strCache>
            </c:strRef>
          </c:cat>
          <c:val>
            <c:numRef>
              <c:f>'HHRA MATRIX'!$AI$4:$AI$6</c:f>
              <c:numCache>
                <c:formatCode>General</c:formatCode>
                <c:ptCount val="3"/>
                <c:pt idx="0">
                  <c:v>12</c:v>
                </c:pt>
                <c:pt idx="1">
                  <c:v>13</c:v>
                </c:pt>
                <c:pt idx="2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6F-47EE-9584-19A828BCC661}"/>
            </c:ext>
          </c:extLst>
        </c:ser>
        <c:ser>
          <c:idx val="1"/>
          <c:order val="1"/>
          <c:tx>
            <c:strRef>
              <c:f>'HHRA MATRIX'!$AJ$3</c:f>
              <c:strCache>
                <c:ptCount val="1"/>
                <c:pt idx="0">
                  <c:v>Medium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'HHRA MATRIX'!$AH$4:$AH$6</c:f>
              <c:strCache>
                <c:ptCount val="3"/>
                <c:pt idx="0">
                  <c:v>PRELIMINARY RISK</c:v>
                </c:pt>
                <c:pt idx="1">
                  <c:v>FINAL RISK</c:v>
                </c:pt>
                <c:pt idx="2">
                  <c:v>RISK WITH PREVENTIVE MEASURES</c:v>
                </c:pt>
              </c:strCache>
            </c:strRef>
          </c:cat>
          <c:val>
            <c:numRef>
              <c:f>'HHRA MATRIX'!$AJ$4:$AJ$6</c:f>
              <c:numCache>
                <c:formatCode>General</c:formatCode>
                <c:ptCount val="3"/>
                <c:pt idx="0">
                  <c:v>2</c:v>
                </c:pt>
                <c:pt idx="1">
                  <c:v>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6F-47EE-9584-19A828BCC661}"/>
            </c:ext>
          </c:extLst>
        </c:ser>
        <c:ser>
          <c:idx val="2"/>
          <c:order val="2"/>
          <c:tx>
            <c:strRef>
              <c:f>'HHRA MATRIX'!$AK$3</c:f>
              <c:strCache>
                <c:ptCount val="1"/>
                <c:pt idx="0">
                  <c:v>High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'HHRA MATRIX'!$AH$4:$AH$6</c:f>
              <c:strCache>
                <c:ptCount val="3"/>
                <c:pt idx="0">
                  <c:v>PRELIMINARY RISK</c:v>
                </c:pt>
                <c:pt idx="1">
                  <c:v>FINAL RISK</c:v>
                </c:pt>
                <c:pt idx="2">
                  <c:v>RISK WITH PREVENTIVE MEASURES</c:v>
                </c:pt>
              </c:strCache>
            </c:strRef>
          </c:cat>
          <c:val>
            <c:numRef>
              <c:f>'HHRA MATRIX'!$AK$4:$AK$6</c:f>
              <c:numCache>
                <c:formatCode>General</c:formatCode>
                <c:ptCount val="3"/>
                <c:pt idx="0">
                  <c:v>6</c:v>
                </c:pt>
                <c:pt idx="1">
                  <c:v>5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56F-47EE-9584-19A828BCC661}"/>
            </c:ext>
          </c:extLst>
        </c:ser>
        <c:ser>
          <c:idx val="3"/>
          <c:order val="3"/>
          <c:tx>
            <c:strRef>
              <c:f>'HHRA MATRIX'!$AL$3</c:f>
              <c:strCache>
                <c:ptCount val="1"/>
                <c:pt idx="0">
                  <c:v>Very High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'HHRA MATRIX'!$AH$4:$AH$6</c:f>
              <c:strCache>
                <c:ptCount val="3"/>
                <c:pt idx="0">
                  <c:v>PRELIMINARY RISK</c:v>
                </c:pt>
                <c:pt idx="1">
                  <c:v>FINAL RISK</c:v>
                </c:pt>
                <c:pt idx="2">
                  <c:v>RISK WITH PREVENTIVE MEASURES</c:v>
                </c:pt>
              </c:strCache>
            </c:strRef>
          </c:cat>
          <c:val>
            <c:numRef>
              <c:f>'HHRA MATRIX'!$AL$4:$AL$6</c:f>
              <c:numCache>
                <c:formatCode>General</c:formatCode>
                <c:ptCount val="3"/>
                <c:pt idx="0">
                  <c:v>1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56F-47EE-9584-19A828BCC6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20652208"/>
        <c:axId val="1820650768"/>
      </c:barChart>
      <c:catAx>
        <c:axId val="182065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20650768"/>
        <c:crosses val="autoZero"/>
        <c:auto val="1"/>
        <c:lblAlgn val="ctr"/>
        <c:lblOffset val="100"/>
        <c:noMultiLvlLbl val="0"/>
      </c:catAx>
      <c:valAx>
        <c:axId val="1820650768"/>
        <c:scaling>
          <c:orientation val="minMax"/>
          <c:max val="23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Hazardous event [N.]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2065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ERA Results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'ERA MATRIX'!$AF$3</c:f>
              <c:strCache>
                <c:ptCount val="1"/>
                <c:pt idx="0">
                  <c:v>Low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'ERA MATRIX'!$AE$4:$AE$6</c:f>
              <c:strCache>
                <c:ptCount val="3"/>
                <c:pt idx="0">
                  <c:v>PRELIMINARY RISK</c:v>
                </c:pt>
                <c:pt idx="1">
                  <c:v>FINAL RISK</c:v>
                </c:pt>
                <c:pt idx="2">
                  <c:v>RISK WITH PREVENTIVE MEASURES</c:v>
                </c:pt>
              </c:strCache>
            </c:strRef>
          </c:cat>
          <c:val>
            <c:numRef>
              <c:f>'ERA MATRIX'!$AF$4:$AF$6</c:f>
              <c:numCache>
                <c:formatCode>General</c:formatCode>
                <c:ptCount val="3"/>
                <c:pt idx="0">
                  <c:v>24</c:v>
                </c:pt>
                <c:pt idx="1">
                  <c:v>26</c:v>
                </c:pt>
                <c:pt idx="2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5C-4FBE-9A98-7A1BF136ADF6}"/>
            </c:ext>
          </c:extLst>
        </c:ser>
        <c:ser>
          <c:idx val="1"/>
          <c:order val="1"/>
          <c:tx>
            <c:strRef>
              <c:f>'ERA MATRIX'!$AG$3</c:f>
              <c:strCache>
                <c:ptCount val="1"/>
                <c:pt idx="0">
                  <c:v>Medium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cat>
            <c:strRef>
              <c:f>'ERA MATRIX'!$AE$4:$AE$6</c:f>
              <c:strCache>
                <c:ptCount val="3"/>
                <c:pt idx="0">
                  <c:v>PRELIMINARY RISK</c:v>
                </c:pt>
                <c:pt idx="1">
                  <c:v>FINAL RISK</c:v>
                </c:pt>
                <c:pt idx="2">
                  <c:v>RISK WITH PREVENTIVE MEASURES</c:v>
                </c:pt>
              </c:strCache>
            </c:strRef>
          </c:cat>
          <c:val>
            <c:numRef>
              <c:f>'ERA MATRIX'!$AG$4:$AG$6</c:f>
              <c:numCache>
                <c:formatCode>General</c:formatCode>
                <c:ptCount val="3"/>
                <c:pt idx="0">
                  <c:v>20</c:v>
                </c:pt>
                <c:pt idx="1">
                  <c:v>20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5C-4FBE-9A98-7A1BF136ADF6}"/>
            </c:ext>
          </c:extLst>
        </c:ser>
        <c:ser>
          <c:idx val="2"/>
          <c:order val="2"/>
          <c:tx>
            <c:strRef>
              <c:f>'ERA MATRIX'!$AH$3</c:f>
              <c:strCache>
                <c:ptCount val="1"/>
                <c:pt idx="0">
                  <c:v>High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'ERA MATRIX'!$AE$4:$AE$6</c:f>
              <c:strCache>
                <c:ptCount val="3"/>
                <c:pt idx="0">
                  <c:v>PRELIMINARY RISK</c:v>
                </c:pt>
                <c:pt idx="1">
                  <c:v>FINAL RISK</c:v>
                </c:pt>
                <c:pt idx="2">
                  <c:v>RISK WITH PREVENTIVE MEASURES</c:v>
                </c:pt>
              </c:strCache>
            </c:strRef>
          </c:cat>
          <c:val>
            <c:numRef>
              <c:f>'ERA MATRIX'!$AH$4:$AH$6</c:f>
              <c:numCache>
                <c:formatCode>General</c:formatCode>
                <c:ptCount val="3"/>
                <c:pt idx="0">
                  <c:v>4</c:v>
                </c:pt>
                <c:pt idx="1">
                  <c:v>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5C-4FBE-9A98-7A1BF136ADF6}"/>
            </c:ext>
          </c:extLst>
        </c:ser>
        <c:ser>
          <c:idx val="3"/>
          <c:order val="3"/>
          <c:tx>
            <c:strRef>
              <c:f>'ERA MATRIX'!$AI$3</c:f>
              <c:strCache>
                <c:ptCount val="1"/>
                <c:pt idx="0">
                  <c:v>Very High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'ERA MATRIX'!$AE$4:$AE$6</c:f>
              <c:strCache>
                <c:ptCount val="3"/>
                <c:pt idx="0">
                  <c:v>PRELIMINARY RISK</c:v>
                </c:pt>
                <c:pt idx="1">
                  <c:v>FINAL RISK</c:v>
                </c:pt>
                <c:pt idx="2">
                  <c:v>RISK WITH PREVENTIVE MEASURES</c:v>
                </c:pt>
              </c:strCache>
            </c:strRef>
          </c:cat>
          <c:val>
            <c:numRef>
              <c:f>'ERA MATRIX'!$AI$4:$AI$6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5C-4FBE-9A98-7A1BF136AD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48924752"/>
        <c:axId val="1848925232"/>
      </c:barChart>
      <c:catAx>
        <c:axId val="184892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48925232"/>
        <c:crosses val="autoZero"/>
        <c:auto val="1"/>
        <c:lblAlgn val="ctr"/>
        <c:lblOffset val="100"/>
        <c:noMultiLvlLbl val="0"/>
      </c:catAx>
      <c:valAx>
        <c:axId val="1848925232"/>
        <c:scaling>
          <c:orientation val="minMax"/>
          <c:max val="4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Hazardous event [N.]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48924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113391</xdr:colOff>
      <xdr:row>2</xdr:row>
      <xdr:rowOff>497113</xdr:rowOff>
    </xdr:from>
    <xdr:to>
      <xdr:col>49</xdr:col>
      <xdr:colOff>326570</xdr:colOff>
      <xdr:row>6</xdr:row>
      <xdr:rowOff>127002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162A43-79F6-3B60-BA48-009B332BCB7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121489</xdr:colOff>
      <xdr:row>2</xdr:row>
      <xdr:rowOff>175726</xdr:rowOff>
    </xdr:from>
    <xdr:to>
      <xdr:col>46</xdr:col>
      <xdr:colOff>326571</xdr:colOff>
      <xdr:row>5</xdr:row>
      <xdr:rowOff>824203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7D505FD-9911-9906-ACE3-6E11C6139C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4EAF0-AF01-4250-94D4-74670999400B}">
  <sheetPr>
    <tabColor rgb="FFFF9999"/>
  </sheetPr>
  <dimension ref="A1:AL25"/>
  <sheetViews>
    <sheetView tabSelected="1" zoomScale="60" zoomScaleNormal="6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P8" sqref="P8"/>
    </sheetView>
  </sheetViews>
  <sheetFormatPr defaultColWidth="9.140625" defaultRowHeight="12.75" x14ac:dyDescent="0.2"/>
  <cols>
    <col min="1" max="1" width="6.28515625" style="5" bestFit="1" customWidth="1"/>
    <col min="2" max="2" width="12.140625" style="1" bestFit="1" customWidth="1"/>
    <col min="3" max="3" width="17.140625" style="4" bestFit="1" customWidth="1"/>
    <col min="4" max="4" width="21.7109375" style="2" customWidth="1"/>
    <col min="5" max="5" width="21.7109375" style="1" customWidth="1"/>
    <col min="6" max="8" width="3.140625" style="1" bestFit="1" customWidth="1"/>
    <col min="9" max="9" width="16.7109375" style="1" bestFit="1" customWidth="1"/>
    <col min="10" max="10" width="23.5703125" style="1" bestFit="1" customWidth="1"/>
    <col min="11" max="13" width="14.28515625" style="1" customWidth="1"/>
    <col min="14" max="14" width="14.28515625" style="65" customWidth="1"/>
    <col min="15" max="16" width="31.5703125" style="1" customWidth="1"/>
    <col min="17" max="20" width="13.42578125" style="1" customWidth="1"/>
    <col min="21" max="21" width="44.5703125" style="1" customWidth="1"/>
    <col min="22" max="25" width="11.85546875" style="1" customWidth="1"/>
    <col min="26" max="26" width="46.7109375" style="1" customWidth="1"/>
    <col min="27" max="30" width="11.28515625" style="1" customWidth="1"/>
    <col min="31" max="16384" width="9.140625" style="1"/>
  </cols>
  <sheetData>
    <row r="1" spans="1:38" s="22" customFormat="1" ht="14.65" customHeight="1" x14ac:dyDescent="0.2">
      <c r="A1" s="71" t="s">
        <v>78</v>
      </c>
      <c r="B1" s="72"/>
      <c r="C1" s="73"/>
      <c r="D1" s="74" t="s">
        <v>58</v>
      </c>
      <c r="E1" s="75"/>
      <c r="F1" s="75"/>
      <c r="G1" s="75"/>
      <c r="H1" s="75"/>
      <c r="I1" s="75"/>
      <c r="J1" s="75"/>
      <c r="K1" s="84" t="s">
        <v>10</v>
      </c>
      <c r="L1" s="85"/>
      <c r="M1" s="85"/>
      <c r="N1" s="62"/>
      <c r="O1" s="86" t="s">
        <v>59</v>
      </c>
      <c r="P1" s="87"/>
      <c r="Q1" s="88" t="s">
        <v>13</v>
      </c>
      <c r="R1" s="88"/>
      <c r="S1" s="88"/>
      <c r="T1" s="54"/>
      <c r="U1" s="76" t="s">
        <v>79</v>
      </c>
      <c r="V1" s="77"/>
      <c r="W1" s="77"/>
      <c r="X1" s="77"/>
      <c r="Y1" s="60"/>
      <c r="Z1" s="76" t="s">
        <v>86</v>
      </c>
      <c r="AA1" s="77"/>
      <c r="AB1" s="77"/>
      <c r="AC1" s="77"/>
      <c r="AD1" s="60"/>
    </row>
    <row r="2" spans="1:38" s="22" customFormat="1" ht="51.4" customHeight="1" x14ac:dyDescent="0.2">
      <c r="A2" s="39" t="s">
        <v>1</v>
      </c>
      <c r="B2" s="23" t="s">
        <v>2</v>
      </c>
      <c r="C2" s="40" t="s">
        <v>3</v>
      </c>
      <c r="D2" s="45" t="s">
        <v>5</v>
      </c>
      <c r="E2" s="24" t="s">
        <v>4</v>
      </c>
      <c r="F2" s="25" t="s">
        <v>54</v>
      </c>
      <c r="G2" s="25" t="s">
        <v>55</v>
      </c>
      <c r="H2" s="25" t="s">
        <v>56</v>
      </c>
      <c r="I2" s="24" t="s">
        <v>6</v>
      </c>
      <c r="J2" s="24" t="s">
        <v>7</v>
      </c>
      <c r="K2" s="49" t="s">
        <v>8</v>
      </c>
      <c r="L2" s="26" t="s">
        <v>9</v>
      </c>
      <c r="M2" s="78" t="s">
        <v>10</v>
      </c>
      <c r="N2" s="79"/>
      <c r="O2" s="55" t="s">
        <v>11</v>
      </c>
      <c r="P2" s="27" t="s">
        <v>12</v>
      </c>
      <c r="Q2" s="28" t="s">
        <v>8</v>
      </c>
      <c r="R2" s="28" t="s">
        <v>9</v>
      </c>
      <c r="S2" s="80" t="s">
        <v>13</v>
      </c>
      <c r="T2" s="81"/>
      <c r="U2" s="61" t="s">
        <v>14</v>
      </c>
      <c r="V2" s="29" t="s">
        <v>8</v>
      </c>
      <c r="W2" s="29" t="s">
        <v>9</v>
      </c>
      <c r="X2" s="82" t="s">
        <v>16</v>
      </c>
      <c r="Y2" s="83"/>
      <c r="Z2" s="61" t="s">
        <v>14</v>
      </c>
      <c r="AA2" s="29" t="s">
        <v>8</v>
      </c>
      <c r="AB2" s="29" t="s">
        <v>9</v>
      </c>
      <c r="AC2" s="82" t="s">
        <v>80</v>
      </c>
      <c r="AD2" s="83"/>
    </row>
    <row r="3" spans="1:38" s="22" customFormat="1" ht="76.349999999999994" customHeight="1" x14ac:dyDescent="0.2">
      <c r="A3" s="41">
        <v>1</v>
      </c>
      <c r="B3" s="30" t="s">
        <v>35</v>
      </c>
      <c r="C3" s="42" t="s">
        <v>35</v>
      </c>
      <c r="D3" s="18" t="s">
        <v>81</v>
      </c>
      <c r="E3" s="33" t="s">
        <v>77</v>
      </c>
      <c r="F3" s="34" t="s">
        <v>0</v>
      </c>
      <c r="H3" s="34"/>
      <c r="I3" s="32" t="s">
        <v>17</v>
      </c>
      <c r="J3" s="32" t="s">
        <v>18</v>
      </c>
      <c r="K3" s="51">
        <v>2</v>
      </c>
      <c r="L3" s="35">
        <v>2</v>
      </c>
      <c r="M3" s="36">
        <f>K3*L3</f>
        <v>4</v>
      </c>
      <c r="N3" s="15" t="str" cm="1">
        <f t="array" ref="N3">_xlfn.IFS(
  AND(M3&gt;=0, M3&lt;=5), "Low",
  AND(M3&gt;=6, M3&lt;=9), "Medium",
  AND(M3&gt;=10, M3&lt;=15), "High",
  AND(M3&gt;=16, M3&lt;=25), "Very High"
)</f>
        <v>Low</v>
      </c>
      <c r="O3" s="56"/>
      <c r="P3" s="31"/>
      <c r="Q3" s="35">
        <v>2</v>
      </c>
      <c r="R3" s="35">
        <v>2</v>
      </c>
      <c r="S3" s="36">
        <f>Q3*R3</f>
        <v>4</v>
      </c>
      <c r="T3" s="15" t="str" cm="1">
        <f t="array" ref="T3">_xlfn.IFS(
  AND(S3&gt;=0, S3&lt;=5), "Low",
  AND(S3&gt;=6, S3&lt;=9), "Medium",
  AND(S3&gt;=10, S3&lt;=15), "High",
  AND(S3&gt;=16, S3&lt;=25), "Very High"
)</f>
        <v>Low</v>
      </c>
      <c r="U3" s="56" t="s">
        <v>19</v>
      </c>
      <c r="V3" s="35">
        <v>1</v>
      </c>
      <c r="W3" s="35">
        <v>2</v>
      </c>
      <c r="X3" s="36">
        <f>V3*W3</f>
        <v>2</v>
      </c>
      <c r="Y3" s="15" t="str" cm="1">
        <f t="array" ref="Y3">_xlfn.IFS(
  AND(X3&gt;=0, X3&lt;=5), "Low",
  AND(X3&gt;=6, X3&lt;=9), "Medium",
  AND(X3&gt;=10, X3&lt;=15), "High",
  AND(X3&gt;=16, X3&lt;=25), "Very High"
)</f>
        <v>Low</v>
      </c>
      <c r="Z3" s="56" t="s">
        <v>34</v>
      </c>
      <c r="AA3" s="35">
        <v>2</v>
      </c>
      <c r="AB3" s="35">
        <v>1</v>
      </c>
      <c r="AC3" s="36">
        <f>AA3*AB3</f>
        <v>2</v>
      </c>
      <c r="AD3" s="15" t="str" cm="1">
        <f t="array" ref="AD3">_xlfn.IFS(
  AND(AC3&gt;=0, AC3&lt;=5), "Low",
  AND(AC3&gt;=6, AC3&lt;=9), "Medium",
  AND(AC3&gt;=10, AC3&lt;=15), "High",
  AND(AC3&gt;=16, AC3&lt;=25), "Very High"
)</f>
        <v>Low</v>
      </c>
      <c r="AH3" s="66" t="s">
        <v>72</v>
      </c>
      <c r="AI3" s="66" t="s">
        <v>76</v>
      </c>
      <c r="AJ3" s="66" t="s">
        <v>75</v>
      </c>
      <c r="AK3" s="66" t="s">
        <v>74</v>
      </c>
      <c r="AL3" s="66" t="s">
        <v>73</v>
      </c>
    </row>
    <row r="4" spans="1:38" s="22" customFormat="1" ht="76.349999999999994" customHeight="1" x14ac:dyDescent="0.2">
      <c r="A4" s="43">
        <v>2</v>
      </c>
      <c r="B4" s="69" t="s">
        <v>36</v>
      </c>
      <c r="C4" s="70" t="s">
        <v>40</v>
      </c>
      <c r="D4" s="18" t="s">
        <v>45</v>
      </c>
      <c r="E4" s="33" t="s">
        <v>87</v>
      </c>
      <c r="F4" s="34" t="s">
        <v>0</v>
      </c>
      <c r="I4" s="32" t="s">
        <v>17</v>
      </c>
      <c r="J4" s="32" t="s">
        <v>20</v>
      </c>
      <c r="K4" s="51">
        <v>2</v>
      </c>
      <c r="L4" s="35">
        <v>5</v>
      </c>
      <c r="M4" s="36">
        <f t="shared" ref="M4:M23" si="0">K4*L4</f>
        <v>10</v>
      </c>
      <c r="N4" s="15" t="str" cm="1">
        <f t="array" ref="N4">_xlfn.IFS(
  AND(M4&gt;=0, M4&lt;=5), "Low",
  AND(M4&gt;=6, M4&lt;=9), "Medium",
  AND(M4&gt;=10, M4&lt;=15), "High",
  AND(M4&gt;=16, M4&lt;=25), "Very High"
)</f>
        <v>High</v>
      </c>
      <c r="O4" s="56"/>
      <c r="P4" s="31" t="s">
        <v>24</v>
      </c>
      <c r="Q4" s="35">
        <v>2</v>
      </c>
      <c r="R4" s="35">
        <v>5</v>
      </c>
      <c r="S4" s="36">
        <f t="shared" ref="S4:S23" si="1">Q4*R4</f>
        <v>10</v>
      </c>
      <c r="T4" s="15" t="str" cm="1">
        <f t="array" ref="T4">_xlfn.IFS(
  AND(S4&gt;=0, S4&lt;=5), "Low",
  AND(S4&gt;=6, S4&lt;=9), "Medium",
  AND(S4&gt;=10, S4&lt;=15), "High",
  AND(S4&gt;=16, S4&lt;=25), "Very High"
)</f>
        <v>High</v>
      </c>
      <c r="U4" s="56" t="s">
        <v>29</v>
      </c>
      <c r="V4" s="35">
        <v>1</v>
      </c>
      <c r="W4" s="35">
        <v>5</v>
      </c>
      <c r="X4" s="36">
        <f t="shared" ref="X4:X23" si="2">V4*W4</f>
        <v>5</v>
      </c>
      <c r="Y4" s="15" t="str" cm="1">
        <f t="array" ref="Y4">_xlfn.IFS(
  AND(X4&gt;=0, X4&lt;=5), "Low",
  AND(X4&gt;=6, X4&lt;=9), "Medium",
  AND(X4&gt;=10, X4&lt;=15), "High",
  AND(X4&gt;=16, X4&lt;=25), "Very High"
)</f>
        <v>Low</v>
      </c>
      <c r="Z4" s="56" t="s">
        <v>34</v>
      </c>
      <c r="AA4" s="35">
        <v>2</v>
      </c>
      <c r="AB4" s="35">
        <v>1</v>
      </c>
      <c r="AC4" s="36">
        <f t="shared" ref="AC4:AC23" si="3">AA4*AB4</f>
        <v>2</v>
      </c>
      <c r="AD4" s="15" t="str" cm="1">
        <f t="array" ref="AD4">_xlfn.IFS(
  AND(AC4&gt;=0, AC4&lt;=5), "Low",
  AND(AC4&gt;=6, AC4&lt;=9), "Medium",
  AND(AC4&gt;=10, AC4&lt;=15), "High",
  AND(AC4&gt;=16, AC4&lt;=25), "Very High"
)</f>
        <v>Low</v>
      </c>
      <c r="AH4" s="66" t="s">
        <v>10</v>
      </c>
      <c r="AI4" s="66">
        <f>COUNTIFS(M:M,"&gt;=0",M:M,"&lt;=5")</f>
        <v>12</v>
      </c>
      <c r="AJ4" s="66">
        <f>COUNTIFS(M:M,"&gt;=6",M:M,"&lt;=9")</f>
        <v>2</v>
      </c>
      <c r="AK4" s="66">
        <f>COUNTIFS(M:M,"&gt;=10",M:M,"&lt;=15")</f>
        <v>6</v>
      </c>
      <c r="AL4" s="66">
        <f>COUNTIFS(M:M,"&gt;=16",M:M,"&lt;=25")</f>
        <v>1</v>
      </c>
    </row>
    <row r="5" spans="1:38" s="22" customFormat="1" ht="76.349999999999994" customHeight="1" x14ac:dyDescent="0.2">
      <c r="A5" s="43">
        <v>3</v>
      </c>
      <c r="B5" s="69"/>
      <c r="C5" s="70"/>
      <c r="D5" s="18" t="s">
        <v>46</v>
      </c>
      <c r="E5" s="33" t="s">
        <v>89</v>
      </c>
      <c r="F5" s="34" t="s">
        <v>0</v>
      </c>
      <c r="I5" s="32" t="s">
        <v>17</v>
      </c>
      <c r="J5" s="32" t="s">
        <v>20</v>
      </c>
      <c r="K5" s="51">
        <v>4</v>
      </c>
      <c r="L5" s="35">
        <v>4</v>
      </c>
      <c r="M5" s="36">
        <f t="shared" si="0"/>
        <v>16</v>
      </c>
      <c r="N5" s="15" t="str" cm="1">
        <f t="array" ref="N5">_xlfn.IFS(
  AND(M5&gt;=0, M5&lt;=5), "Low",
  AND(M5&gt;=6, M5&lt;=9), "Medium",
  AND(M5&gt;=10, M5&lt;=15), "High",
  AND(M5&gt;=16, M5&lt;=25), "Very High"
)</f>
        <v>Very High</v>
      </c>
      <c r="O5" s="56"/>
      <c r="P5" s="31" t="s">
        <v>24</v>
      </c>
      <c r="Q5" s="35">
        <v>4</v>
      </c>
      <c r="R5" s="35">
        <v>4</v>
      </c>
      <c r="S5" s="36">
        <f t="shared" si="1"/>
        <v>16</v>
      </c>
      <c r="T5" s="15" t="str" cm="1">
        <f t="array" ref="T5">_xlfn.IFS(
  AND(S5&gt;=0, S5&lt;=5), "Low",
  AND(S5&gt;=6, S5&lt;=9), "Medium",
  AND(S5&gt;=10, S5&lt;=15), "High",
  AND(S5&gt;=16, S5&lt;=25), "Very High"
)</f>
        <v>Very High</v>
      </c>
      <c r="U5" s="56" t="s">
        <v>29</v>
      </c>
      <c r="V5" s="35">
        <v>1</v>
      </c>
      <c r="W5" s="35">
        <v>4</v>
      </c>
      <c r="X5" s="36">
        <f t="shared" si="2"/>
        <v>4</v>
      </c>
      <c r="Y5" s="15" t="str" cm="1">
        <f t="array" ref="Y5">_xlfn.IFS(
  AND(X5&gt;=0, X5&lt;=5), "Low",
  AND(X5&gt;=6, X5&lt;=9), "Medium",
  AND(X5&gt;=10, X5&lt;=15), "High",
  AND(X5&gt;=16, X5&lt;=25), "Very High"
)</f>
        <v>Low</v>
      </c>
      <c r="Z5" s="56" t="s">
        <v>34</v>
      </c>
      <c r="AA5" s="35">
        <v>4</v>
      </c>
      <c r="AB5" s="35">
        <v>1</v>
      </c>
      <c r="AC5" s="36">
        <f t="shared" si="3"/>
        <v>4</v>
      </c>
      <c r="AD5" s="15" t="str" cm="1">
        <f t="array" ref="AD5">_xlfn.IFS(
  AND(AC5&gt;=0, AC5&lt;=5), "Low",
  AND(AC5&gt;=6, AC5&lt;=9), "Medium",
  AND(AC5&gt;=10, AC5&lt;=15), "High",
  AND(AC5&gt;=16, AC5&lt;=25), "Very High"
)</f>
        <v>Low</v>
      </c>
      <c r="AH5" s="66" t="s">
        <v>13</v>
      </c>
      <c r="AI5" s="66">
        <f>COUNTIFS(S:S,"&gt;=0",S:S,"&lt;=5")</f>
        <v>13</v>
      </c>
      <c r="AJ5" s="66">
        <f>COUNTIFS(S:S,"&gt;=6",S:S,"&lt;=9")</f>
        <v>2</v>
      </c>
      <c r="AK5" s="66">
        <f>COUNTIFS(S:S,"&gt;=10",S:S,"&lt;=15")</f>
        <v>5</v>
      </c>
      <c r="AL5" s="66">
        <f>COUNTIFS(S:S,"&gt;=16",S:S,"&lt;=25")</f>
        <v>1</v>
      </c>
    </row>
    <row r="6" spans="1:38" s="22" customFormat="1" ht="76.349999999999994" customHeight="1" x14ac:dyDescent="0.2">
      <c r="A6" s="41">
        <v>4</v>
      </c>
      <c r="B6" s="69"/>
      <c r="C6" s="70"/>
      <c r="D6" s="18" t="s">
        <v>47</v>
      </c>
      <c r="E6" s="33" t="s">
        <v>21</v>
      </c>
      <c r="F6" s="34" t="s">
        <v>0</v>
      </c>
      <c r="I6" s="32" t="s">
        <v>17</v>
      </c>
      <c r="J6" s="32" t="s">
        <v>18</v>
      </c>
      <c r="K6" s="51">
        <v>3</v>
      </c>
      <c r="L6" s="35">
        <v>1</v>
      </c>
      <c r="M6" s="36">
        <f t="shared" si="0"/>
        <v>3</v>
      </c>
      <c r="N6" s="15" t="str" cm="1">
        <f t="array" ref="N6">_xlfn.IFS(
  AND(M6&gt;=0, M6&lt;=5), "Low",
  AND(M6&gt;=6, M6&lt;=9), "Medium",
  AND(M6&gt;=10, M6&lt;=15), "High",
  AND(M6&gt;=16, M6&lt;=25), "Very High"
)</f>
        <v>Low</v>
      </c>
      <c r="O6" s="56" t="s">
        <v>25</v>
      </c>
      <c r="P6" s="31"/>
      <c r="Q6" s="35">
        <v>2</v>
      </c>
      <c r="R6" s="35">
        <v>1</v>
      </c>
      <c r="S6" s="36">
        <f t="shared" si="1"/>
        <v>2</v>
      </c>
      <c r="T6" s="15" t="str" cm="1">
        <f t="array" ref="T6">_xlfn.IFS(
  AND(S6&gt;=0, S6&lt;=5), "Low",
  AND(S6&gt;=6, S6&lt;=9), "Medium",
  AND(S6&gt;=10, S6&lt;=15), "High",
  AND(S6&gt;=16, S6&lt;=25), "Very High"
)</f>
        <v>Low</v>
      </c>
      <c r="U6" s="56"/>
      <c r="V6" s="35">
        <v>1</v>
      </c>
      <c r="W6" s="35">
        <v>1</v>
      </c>
      <c r="X6" s="36">
        <f t="shared" si="2"/>
        <v>1</v>
      </c>
      <c r="Y6" s="15" t="str" cm="1">
        <f t="array" ref="Y6">_xlfn.IFS(
  AND(X6&gt;=0, X6&lt;=5), "Low",
  AND(X6&gt;=6, X6&lt;=9), "Medium",
  AND(X6&gt;=10, X6&lt;=15), "High",
  AND(X6&gt;=16, X6&lt;=25), "Very High"
)</f>
        <v>Low</v>
      </c>
      <c r="Z6" s="56" t="s">
        <v>34</v>
      </c>
      <c r="AA6" s="35">
        <v>2</v>
      </c>
      <c r="AB6" s="35">
        <v>1</v>
      </c>
      <c r="AC6" s="36">
        <f t="shared" si="3"/>
        <v>2</v>
      </c>
      <c r="AD6" s="15" t="str" cm="1">
        <f t="array" ref="AD6">_xlfn.IFS(
  AND(AC6&gt;=0, AC6&lt;=5), "Low",
  AND(AC6&gt;=6, AC6&lt;=9), "Medium",
  AND(AC6&gt;=10, AC6&lt;=15), "High",
  AND(AC6&gt;=16, AC6&lt;=25), "Very High"
)</f>
        <v>Low</v>
      </c>
      <c r="AH6" s="66" t="s">
        <v>16</v>
      </c>
      <c r="AI6" s="66">
        <f>COUNTIFS(X:X,"&gt;=0",X:X,"&lt;=5")</f>
        <v>21</v>
      </c>
      <c r="AJ6" s="66">
        <f>COUNTIFS(X:X,"&gt;=6",X:X,"&lt;=9")</f>
        <v>0</v>
      </c>
      <c r="AK6" s="66">
        <f>COUNTIFS(X:X,"&gt;=10",X:X,"&lt;=15")</f>
        <v>0</v>
      </c>
      <c r="AL6" s="66">
        <f>COUNTIFS(X:X,"&gt;=16",X:X,"&lt;=25")</f>
        <v>0</v>
      </c>
    </row>
    <row r="7" spans="1:38" s="22" customFormat="1" ht="76.349999999999994" customHeight="1" x14ac:dyDescent="0.2">
      <c r="A7" s="43">
        <v>5</v>
      </c>
      <c r="B7" s="69"/>
      <c r="C7" s="70"/>
      <c r="D7" s="18" t="s">
        <v>48</v>
      </c>
      <c r="E7" s="33" t="s">
        <v>90</v>
      </c>
      <c r="F7" s="34" t="s">
        <v>0</v>
      </c>
      <c r="I7" s="32" t="s">
        <v>17</v>
      </c>
      <c r="J7" s="32" t="s">
        <v>22</v>
      </c>
      <c r="K7" s="51">
        <v>1</v>
      </c>
      <c r="L7" s="37">
        <v>5</v>
      </c>
      <c r="M7" s="36">
        <f t="shared" si="0"/>
        <v>5</v>
      </c>
      <c r="N7" s="15" t="str" cm="1">
        <f t="array" ref="N7">_xlfn.IFS(
  AND(M7&gt;=0, M7&lt;=5), "Low",
  AND(M7&gt;=6, M7&lt;=9), "Medium",
  AND(M7&gt;=10, M7&lt;=15), "High",
  AND(M7&gt;=16, M7&lt;=25), "Very High"
)</f>
        <v>Low</v>
      </c>
      <c r="O7" s="56"/>
      <c r="P7" s="31" t="s">
        <v>26</v>
      </c>
      <c r="Q7" s="35">
        <v>1</v>
      </c>
      <c r="R7" s="37">
        <v>5</v>
      </c>
      <c r="S7" s="36">
        <f t="shared" si="1"/>
        <v>5</v>
      </c>
      <c r="T7" s="15" t="str" cm="1">
        <f t="array" ref="T7">_xlfn.IFS(
  AND(S7&gt;=0, S7&lt;=5), "Low",
  AND(S7&gt;=6, S7&lt;=9), "Medium",
  AND(S7&gt;=10, S7&lt;=15), "High",
  AND(S7&gt;=16, S7&lt;=25), "Very High"
)</f>
        <v>Low</v>
      </c>
      <c r="U7" s="56"/>
      <c r="V7" s="35">
        <v>1</v>
      </c>
      <c r="W7" s="37">
        <v>5</v>
      </c>
      <c r="X7" s="36">
        <f t="shared" si="2"/>
        <v>5</v>
      </c>
      <c r="Y7" s="15" t="str" cm="1">
        <f t="array" ref="Y7">_xlfn.IFS(
  AND(X7&gt;=0, X7&lt;=5), "Low",
  AND(X7&gt;=6, X7&lt;=9), "Medium",
  AND(X7&gt;=10, X7&lt;=15), "High",
  AND(X7&gt;=16, X7&lt;=25), "Very High"
)</f>
        <v>Low</v>
      </c>
      <c r="Z7" s="56" t="s">
        <v>34</v>
      </c>
      <c r="AA7" s="35">
        <v>1</v>
      </c>
      <c r="AB7" s="35">
        <v>1</v>
      </c>
      <c r="AC7" s="36">
        <f t="shared" si="3"/>
        <v>1</v>
      </c>
      <c r="AD7" s="15" t="str" cm="1">
        <f t="array" ref="AD7">_xlfn.IFS(
  AND(AC7&gt;=0, AC7&lt;=5), "Low",
  AND(AC7&gt;=6, AC7&lt;=9), "Medium",
  AND(AC7&gt;=10, AC7&lt;=15), "High",
  AND(AC7&gt;=16, AC7&lt;=25), "Very High"
)</f>
        <v>Low</v>
      </c>
      <c r="AL7" s="67"/>
    </row>
    <row r="8" spans="1:38" s="22" customFormat="1" ht="76.349999999999994" customHeight="1" x14ac:dyDescent="0.2">
      <c r="A8" s="43">
        <v>6</v>
      </c>
      <c r="B8" s="69"/>
      <c r="C8" s="70" t="s">
        <v>41</v>
      </c>
      <c r="D8" s="18" t="s">
        <v>45</v>
      </c>
      <c r="E8" s="33" t="s">
        <v>83</v>
      </c>
      <c r="F8" s="34" t="s">
        <v>0</v>
      </c>
      <c r="I8" s="32" t="s">
        <v>17</v>
      </c>
      <c r="J8" s="32" t="s">
        <v>20</v>
      </c>
      <c r="K8" s="51">
        <v>2</v>
      </c>
      <c r="L8" s="35">
        <v>5</v>
      </c>
      <c r="M8" s="36">
        <f t="shared" si="0"/>
        <v>10</v>
      </c>
      <c r="N8" s="15" t="str" cm="1">
        <f t="array" ref="N8">_xlfn.IFS(
  AND(M8&gt;=0, M8&lt;=5), "Low",
  AND(M8&gt;=6, M8&lt;=9), "Medium",
  AND(M8&gt;=10, M8&lt;=15), "High",
  AND(M8&gt;=16, M8&lt;=25), "Very High"
)</f>
        <v>High</v>
      </c>
      <c r="O8" s="57"/>
      <c r="P8" s="31" t="s">
        <v>92</v>
      </c>
      <c r="Q8" s="35">
        <v>2</v>
      </c>
      <c r="R8" s="35">
        <v>5</v>
      </c>
      <c r="S8" s="36">
        <f t="shared" si="1"/>
        <v>10</v>
      </c>
      <c r="T8" s="15" t="str" cm="1">
        <f t="array" ref="T8">_xlfn.IFS(
  AND(S8&gt;=0, S8&lt;=5), "Low",
  AND(S8&gt;=6, S8&lt;=9), "Medium",
  AND(S8&gt;=10, S8&lt;=15), "High",
  AND(S8&gt;=16, S8&lt;=25), "Very High"
)</f>
        <v>High</v>
      </c>
      <c r="U8" s="56" t="s">
        <v>30</v>
      </c>
      <c r="V8" s="35">
        <v>1</v>
      </c>
      <c r="W8" s="35">
        <v>5</v>
      </c>
      <c r="X8" s="36">
        <f t="shared" si="2"/>
        <v>5</v>
      </c>
      <c r="Y8" s="15" t="str" cm="1">
        <f t="array" ref="Y8">_xlfn.IFS(
  AND(X8&gt;=0, X8&lt;=5), "Low",
  AND(X8&gt;=6, X8&lt;=9), "Medium",
  AND(X8&gt;=10, X8&lt;=15), "High",
  AND(X8&gt;=16, X8&lt;=25), "Very High"
)</f>
        <v>Low</v>
      </c>
      <c r="Z8" s="56" t="s">
        <v>34</v>
      </c>
      <c r="AA8" s="35">
        <v>2</v>
      </c>
      <c r="AB8" s="35">
        <v>1</v>
      </c>
      <c r="AC8" s="36">
        <f t="shared" si="3"/>
        <v>2</v>
      </c>
      <c r="AD8" s="15" t="str" cm="1">
        <f t="array" ref="AD8">_xlfn.IFS(
  AND(AC8&gt;=0, AC8&lt;=5), "Low",
  AND(AC8&gt;=6, AC8&lt;=9), "Medium",
  AND(AC8&gt;=10, AC8&lt;=15), "High",
  AND(AC8&gt;=16, AC8&lt;=25), "Very High"
)</f>
        <v>Low</v>
      </c>
    </row>
    <row r="9" spans="1:38" s="22" customFormat="1" ht="76.349999999999994" customHeight="1" x14ac:dyDescent="0.2">
      <c r="A9" s="41">
        <v>7</v>
      </c>
      <c r="B9" s="69"/>
      <c r="C9" s="70"/>
      <c r="D9" s="18" t="s">
        <v>46</v>
      </c>
      <c r="E9" s="33" t="s">
        <v>89</v>
      </c>
      <c r="F9" s="34" t="s">
        <v>0</v>
      </c>
      <c r="I9" s="32" t="s">
        <v>17</v>
      </c>
      <c r="J9" s="32" t="s">
        <v>20</v>
      </c>
      <c r="K9" s="51">
        <v>3</v>
      </c>
      <c r="L9" s="35">
        <v>4</v>
      </c>
      <c r="M9" s="36">
        <f t="shared" si="0"/>
        <v>12</v>
      </c>
      <c r="N9" s="15" t="str" cm="1">
        <f t="array" ref="N9">_xlfn.IFS(
  AND(M9&gt;=0, M9&lt;=5), "Low",
  AND(M9&gt;=6, M9&lt;=9), "Medium",
  AND(M9&gt;=10, M9&lt;=15), "High",
  AND(M9&gt;=16, M9&lt;=25), "Very High"
)</f>
        <v>High</v>
      </c>
      <c r="O9" s="57"/>
      <c r="P9" s="31" t="s">
        <v>93</v>
      </c>
      <c r="Q9" s="35">
        <v>2</v>
      </c>
      <c r="R9" s="35">
        <v>4</v>
      </c>
      <c r="S9" s="36">
        <f t="shared" si="1"/>
        <v>8</v>
      </c>
      <c r="T9" s="15" t="str" cm="1">
        <f t="array" ref="T9">_xlfn.IFS(
  AND(S9&gt;=0, S9&lt;=5), "Low",
  AND(S9&gt;=6, S9&lt;=9), "Medium",
  AND(S9&gt;=10, S9&lt;=15), "High",
  AND(S9&gt;=16, S9&lt;=25), "Very High"
)</f>
        <v>Medium</v>
      </c>
      <c r="U9" s="56" t="s">
        <v>30</v>
      </c>
      <c r="V9" s="35">
        <v>1</v>
      </c>
      <c r="W9" s="35">
        <v>4</v>
      </c>
      <c r="X9" s="36">
        <f t="shared" si="2"/>
        <v>4</v>
      </c>
      <c r="Y9" s="15" t="str" cm="1">
        <f t="array" ref="Y9">_xlfn.IFS(
  AND(X9&gt;=0, X9&lt;=5), "Low",
  AND(X9&gt;=6, X9&lt;=9), "Medium",
  AND(X9&gt;=10, X9&lt;=15), "High",
  AND(X9&gt;=16, X9&lt;=25), "Very High"
)</f>
        <v>Low</v>
      </c>
      <c r="Z9" s="56" t="s">
        <v>34</v>
      </c>
      <c r="AA9" s="35">
        <v>2</v>
      </c>
      <c r="AB9" s="35">
        <v>1</v>
      </c>
      <c r="AC9" s="36">
        <f t="shared" si="3"/>
        <v>2</v>
      </c>
      <c r="AD9" s="15" t="str" cm="1">
        <f t="array" ref="AD9">_xlfn.IFS(
  AND(AC9&gt;=0, AC9&lt;=5), "Low",
  AND(AC9&gt;=6, AC9&lt;=9), "Medium",
  AND(AC9&gt;=10, AC9&lt;=15), "High",
  AND(AC9&gt;=16, AC9&lt;=25), "Very High"
)</f>
        <v>Low</v>
      </c>
    </row>
    <row r="10" spans="1:38" s="22" customFormat="1" ht="76.349999999999994" customHeight="1" x14ac:dyDescent="0.2">
      <c r="A10" s="43">
        <v>8</v>
      </c>
      <c r="B10" s="69"/>
      <c r="C10" s="70"/>
      <c r="D10" s="18" t="s">
        <v>47</v>
      </c>
      <c r="E10" s="33" t="s">
        <v>21</v>
      </c>
      <c r="F10" s="34" t="s">
        <v>0</v>
      </c>
      <c r="I10" s="32" t="s">
        <v>17</v>
      </c>
      <c r="J10" s="32" t="s">
        <v>18</v>
      </c>
      <c r="K10" s="51">
        <v>3</v>
      </c>
      <c r="L10" s="35">
        <v>1</v>
      </c>
      <c r="M10" s="36">
        <f t="shared" si="0"/>
        <v>3</v>
      </c>
      <c r="N10" s="15" t="str" cm="1">
        <f t="array" ref="N10">_xlfn.IFS(
  AND(M10&gt;=0, M10&lt;=5), "Low",
  AND(M10&gt;=6, M10&lt;=9), "Medium",
  AND(M10&gt;=10, M10&lt;=15), "High",
  AND(M10&gt;=16, M10&lt;=25), "Very High"
)</f>
        <v>Low</v>
      </c>
      <c r="O10" s="56"/>
      <c r="P10" s="31" t="s">
        <v>93</v>
      </c>
      <c r="Q10" s="35">
        <v>2</v>
      </c>
      <c r="R10" s="35">
        <v>1</v>
      </c>
      <c r="S10" s="36">
        <f t="shared" si="1"/>
        <v>2</v>
      </c>
      <c r="T10" s="15" t="str" cm="1">
        <f t="array" ref="T10">_xlfn.IFS(
  AND(S10&gt;=0, S10&lt;=5), "Low",
  AND(S10&gt;=6, S10&lt;=9), "Medium",
  AND(S10&gt;=10, S10&lt;=15), "High",
  AND(S10&gt;=16, S10&lt;=25), "Very High"
)</f>
        <v>Low</v>
      </c>
      <c r="U10" s="56" t="s">
        <v>30</v>
      </c>
      <c r="V10" s="35">
        <v>1</v>
      </c>
      <c r="W10" s="35">
        <v>1</v>
      </c>
      <c r="X10" s="36">
        <f t="shared" si="2"/>
        <v>1</v>
      </c>
      <c r="Y10" s="15" t="str" cm="1">
        <f t="array" ref="Y10">_xlfn.IFS(
  AND(X10&gt;=0, X10&lt;=5), "Low",
  AND(X10&gt;=6, X10&lt;=9), "Medium",
  AND(X10&gt;=10, X10&lt;=15), "High",
  AND(X10&gt;=16, X10&lt;=25), "Very High"
)</f>
        <v>Low</v>
      </c>
      <c r="Z10" s="56" t="s">
        <v>34</v>
      </c>
      <c r="AA10" s="35">
        <v>2</v>
      </c>
      <c r="AB10" s="35">
        <v>1</v>
      </c>
      <c r="AC10" s="36">
        <f t="shared" si="3"/>
        <v>2</v>
      </c>
      <c r="AD10" s="15" t="str" cm="1">
        <f t="array" ref="AD10">_xlfn.IFS(
  AND(AC10&gt;=0, AC10&lt;=5), "Low",
  AND(AC10&gt;=6, AC10&lt;=9), "Medium",
  AND(AC10&gt;=10, AC10&lt;=15), "High",
  AND(AC10&gt;=16, AC10&lt;=25), "Very High"
)</f>
        <v>Low</v>
      </c>
    </row>
    <row r="11" spans="1:38" s="22" customFormat="1" ht="76.349999999999994" customHeight="1" x14ac:dyDescent="0.2">
      <c r="A11" s="43">
        <v>9</v>
      </c>
      <c r="B11" s="69"/>
      <c r="C11" s="70"/>
      <c r="D11" s="18" t="s">
        <v>48</v>
      </c>
      <c r="E11" s="33" t="s">
        <v>90</v>
      </c>
      <c r="F11" s="34" t="s">
        <v>0</v>
      </c>
      <c r="I11" s="32" t="s">
        <v>17</v>
      </c>
      <c r="J11" s="32" t="s">
        <v>18</v>
      </c>
      <c r="K11" s="51">
        <v>1</v>
      </c>
      <c r="L11" s="35">
        <v>5</v>
      </c>
      <c r="M11" s="36">
        <f t="shared" si="0"/>
        <v>5</v>
      </c>
      <c r="N11" s="15" t="str" cm="1">
        <f t="array" ref="N11">_xlfn.IFS(
  AND(M11&gt;=0, M11&lt;=5), "Low",
  AND(M11&gt;=6, M11&lt;=9), "Medium",
  AND(M11&gt;=10, M11&lt;=15), "High",
  AND(M11&gt;=16, M11&lt;=25), "Very High"
)</f>
        <v>Low</v>
      </c>
      <c r="O11" s="56"/>
      <c r="P11" s="31"/>
      <c r="Q11" s="35">
        <v>1</v>
      </c>
      <c r="R11" s="35">
        <v>5</v>
      </c>
      <c r="S11" s="36">
        <f t="shared" si="1"/>
        <v>5</v>
      </c>
      <c r="T11" s="15" t="str" cm="1">
        <f t="array" ref="T11">_xlfn.IFS(
  AND(S11&gt;=0, S11&lt;=5), "Low",
  AND(S11&gt;=6, S11&lt;=9), "Medium",
  AND(S11&gt;=10, S11&lt;=15), "High",
  AND(S11&gt;=16, S11&lt;=25), "Very High"
)</f>
        <v>Low</v>
      </c>
      <c r="U11" s="56"/>
      <c r="V11" s="35">
        <v>1</v>
      </c>
      <c r="W11" s="35">
        <v>5</v>
      </c>
      <c r="X11" s="36">
        <f t="shared" si="2"/>
        <v>5</v>
      </c>
      <c r="Y11" s="15" t="str" cm="1">
        <f t="array" ref="Y11">_xlfn.IFS(
  AND(X11&gt;=0, X11&lt;=5), "Low",
  AND(X11&gt;=6, X11&lt;=9), "Medium",
  AND(X11&gt;=10, X11&lt;=15), "High",
  AND(X11&gt;=16, X11&lt;=25), "Very High"
)</f>
        <v>Low</v>
      </c>
      <c r="Z11" s="56" t="s">
        <v>34</v>
      </c>
      <c r="AA11" s="35">
        <v>1</v>
      </c>
      <c r="AB11" s="35">
        <v>1</v>
      </c>
      <c r="AC11" s="36">
        <f t="shared" si="3"/>
        <v>1</v>
      </c>
      <c r="AD11" s="15" t="str" cm="1">
        <f t="array" ref="AD11">_xlfn.IFS(
  AND(AC11&gt;=0, AC11&lt;=5), "Low",
  AND(AC11&gt;=6, AC11&lt;=9), "Medium",
  AND(AC11&gt;=10, AC11&lt;=15), "High",
  AND(AC11&gt;=16, AC11&lt;=25), "Very High"
)</f>
        <v>Low</v>
      </c>
    </row>
    <row r="12" spans="1:38" s="22" customFormat="1" ht="76.349999999999994" customHeight="1" x14ac:dyDescent="0.2">
      <c r="A12" s="41">
        <v>10</v>
      </c>
      <c r="B12" s="69" t="s">
        <v>37</v>
      </c>
      <c r="C12" s="42" t="s">
        <v>42</v>
      </c>
      <c r="D12" s="18" t="s">
        <v>49</v>
      </c>
      <c r="E12" s="33" t="s">
        <v>82</v>
      </c>
      <c r="F12" s="34" t="s">
        <v>0</v>
      </c>
      <c r="I12" s="32" t="s">
        <v>17</v>
      </c>
      <c r="J12" s="32" t="s">
        <v>18</v>
      </c>
      <c r="K12" s="51">
        <v>2</v>
      </c>
      <c r="L12" s="35">
        <v>2</v>
      </c>
      <c r="M12" s="36">
        <f t="shared" si="0"/>
        <v>4</v>
      </c>
      <c r="N12" s="15" t="str" cm="1">
        <f t="array" ref="N12">_xlfn.IFS(
  AND(M12&gt;=0, M12&lt;=5), "Low",
  AND(M12&gt;=6, M12&lt;=9), "Medium",
  AND(M12&gt;=10, M12&lt;=15), "High",
  AND(M12&gt;=16, M12&lt;=25), "Very High"
)</f>
        <v>Low</v>
      </c>
      <c r="O12" s="56" t="s">
        <v>102</v>
      </c>
      <c r="P12" s="31"/>
      <c r="Q12" s="35">
        <v>2</v>
      </c>
      <c r="R12" s="35">
        <v>2</v>
      </c>
      <c r="S12" s="36">
        <f t="shared" si="1"/>
        <v>4</v>
      </c>
      <c r="T12" s="15" t="str" cm="1">
        <f t="array" ref="T12">_xlfn.IFS(
  AND(S12&gt;=0, S12&lt;=5), "Low",
  AND(S12&gt;=6, S12&lt;=9), "Medium",
  AND(S12&gt;=10, S12&lt;=15), "High",
  AND(S12&gt;=16, S12&lt;=25), "Very High"
)</f>
        <v>Low</v>
      </c>
      <c r="U12" s="56" t="s">
        <v>31</v>
      </c>
      <c r="V12" s="35">
        <v>1</v>
      </c>
      <c r="W12" s="35">
        <v>2</v>
      </c>
      <c r="X12" s="36">
        <f t="shared" si="2"/>
        <v>2</v>
      </c>
      <c r="Y12" s="15" t="str" cm="1">
        <f t="array" ref="Y12">_xlfn.IFS(
  AND(X12&gt;=0, X12&lt;=5), "Low",
  AND(X12&gt;=6, X12&lt;=9), "Medium",
  AND(X12&gt;=10, X12&lt;=15), "High",
  AND(X12&gt;=16, X12&lt;=25), "Very High"
)</f>
        <v>Low</v>
      </c>
      <c r="Z12" s="56" t="s">
        <v>34</v>
      </c>
      <c r="AA12" s="35">
        <v>2</v>
      </c>
      <c r="AB12" s="35">
        <v>1</v>
      </c>
      <c r="AC12" s="36">
        <f t="shared" si="3"/>
        <v>2</v>
      </c>
      <c r="AD12" s="15" t="str" cm="1">
        <f t="array" ref="AD12">_xlfn.IFS(
  AND(AC12&gt;=0, AC12&lt;=5), "Low",
  AND(AC12&gt;=6, AC12&lt;=9), "Medium",
  AND(AC12&gt;=10, AC12&lt;=15), "High",
  AND(AC12&gt;=16, AC12&lt;=25), "Very High"
)</f>
        <v>Low</v>
      </c>
    </row>
    <row r="13" spans="1:38" s="22" customFormat="1" ht="76.349999999999994" customHeight="1" x14ac:dyDescent="0.2">
      <c r="A13" s="43">
        <v>11</v>
      </c>
      <c r="B13" s="69"/>
      <c r="C13" s="42" t="s">
        <v>43</v>
      </c>
      <c r="D13" s="18" t="s">
        <v>49</v>
      </c>
      <c r="E13" s="33" t="s">
        <v>82</v>
      </c>
      <c r="F13" s="34" t="s">
        <v>0</v>
      </c>
      <c r="I13" s="32" t="s">
        <v>17</v>
      </c>
      <c r="J13" s="32" t="s">
        <v>18</v>
      </c>
      <c r="K13" s="51">
        <v>3</v>
      </c>
      <c r="L13" s="35">
        <v>2</v>
      </c>
      <c r="M13" s="36">
        <f t="shared" si="0"/>
        <v>6</v>
      </c>
      <c r="N13" s="15" t="str" cm="1">
        <f t="array" ref="N13">_xlfn.IFS(
  AND(M13&gt;=0, M13&lt;=5), "Low",
  AND(M13&gt;=6, M13&lt;=9), "Medium",
  AND(M13&gt;=10, M13&lt;=15), "High",
  AND(M13&gt;=16, M13&lt;=25), "Very High"
)</f>
        <v>Medium</v>
      </c>
      <c r="O13" s="56" t="s">
        <v>102</v>
      </c>
      <c r="P13" s="31"/>
      <c r="Q13" s="35">
        <v>2</v>
      </c>
      <c r="R13" s="35">
        <v>2</v>
      </c>
      <c r="S13" s="36">
        <f t="shared" si="1"/>
        <v>4</v>
      </c>
      <c r="T13" s="15" t="str" cm="1">
        <f t="array" ref="T13">_xlfn.IFS(
  AND(S13&gt;=0, S13&lt;=5), "Low",
  AND(S13&gt;=6, S13&lt;=9), "Medium",
  AND(S13&gt;=10, S13&lt;=15), "High",
  AND(S13&gt;=16, S13&lt;=25), "Very High"
)</f>
        <v>Low</v>
      </c>
      <c r="U13" s="56" t="s">
        <v>31</v>
      </c>
      <c r="V13" s="35">
        <v>1</v>
      </c>
      <c r="W13" s="35">
        <v>2</v>
      </c>
      <c r="X13" s="36">
        <f t="shared" si="2"/>
        <v>2</v>
      </c>
      <c r="Y13" s="15" t="str" cm="1">
        <f t="array" ref="Y13">_xlfn.IFS(
  AND(X13&gt;=0, X13&lt;=5), "Low",
  AND(X13&gt;=6, X13&lt;=9), "Medium",
  AND(X13&gt;=10, X13&lt;=15), "High",
  AND(X13&gt;=16, X13&lt;=25), "Very High"
)</f>
        <v>Low</v>
      </c>
      <c r="Z13" s="56" t="s">
        <v>34</v>
      </c>
      <c r="AA13" s="35">
        <v>2</v>
      </c>
      <c r="AB13" s="35">
        <v>1</v>
      </c>
      <c r="AC13" s="36">
        <f t="shared" si="3"/>
        <v>2</v>
      </c>
      <c r="AD13" s="15" t="str" cm="1">
        <f t="array" ref="AD13">_xlfn.IFS(
  AND(AC13&gt;=0, AC13&lt;=5), "Low",
  AND(AC13&gt;=6, AC13&lt;=9), "Medium",
  AND(AC13&gt;=10, AC13&lt;=15), "High",
  AND(AC13&gt;=16, AC13&lt;=25), "Very High"
)</f>
        <v>Low</v>
      </c>
    </row>
    <row r="14" spans="1:38" s="22" customFormat="1" ht="76.349999999999994" customHeight="1" x14ac:dyDescent="0.2">
      <c r="A14" s="43">
        <v>12</v>
      </c>
      <c r="B14" s="69"/>
      <c r="C14" s="42" t="s">
        <v>44</v>
      </c>
      <c r="D14" s="18" t="s">
        <v>49</v>
      </c>
      <c r="E14" s="33" t="s">
        <v>82</v>
      </c>
      <c r="F14" s="34" t="s">
        <v>0</v>
      </c>
      <c r="I14" s="32" t="s">
        <v>17</v>
      </c>
      <c r="J14" s="32" t="s">
        <v>18</v>
      </c>
      <c r="K14" s="51">
        <v>5</v>
      </c>
      <c r="L14" s="35">
        <v>2</v>
      </c>
      <c r="M14" s="36">
        <f t="shared" si="0"/>
        <v>10</v>
      </c>
      <c r="N14" s="15" t="str" cm="1">
        <f t="array" ref="N14">_xlfn.IFS(
  AND(M14&gt;=0, M14&lt;=5), "Low",
  AND(M14&gt;=6, M14&lt;=9), "Medium",
  AND(M14&gt;=10, M14&lt;=15), "High",
  AND(M14&gt;=16, M14&lt;=25), "Very High"
)</f>
        <v>High</v>
      </c>
      <c r="O14" s="56"/>
      <c r="P14" s="38" t="s">
        <v>94</v>
      </c>
      <c r="Q14" s="35">
        <v>5</v>
      </c>
      <c r="R14" s="35">
        <v>2</v>
      </c>
      <c r="S14" s="36">
        <f t="shared" si="1"/>
        <v>10</v>
      </c>
      <c r="T14" s="15" t="str" cm="1">
        <f t="array" ref="T14">_xlfn.IFS(
  AND(S14&gt;=0, S14&lt;=5), "Low",
  AND(S14&gt;=6, S14&lt;=9), "Medium",
  AND(S14&gt;=10, S14&lt;=15), "High",
  AND(S14&gt;=16, S14&lt;=25), "Very High"
)</f>
        <v>High</v>
      </c>
      <c r="U14" s="56" t="s">
        <v>31</v>
      </c>
      <c r="V14" s="35">
        <v>1</v>
      </c>
      <c r="W14" s="35">
        <v>2</v>
      </c>
      <c r="X14" s="36">
        <f t="shared" si="2"/>
        <v>2</v>
      </c>
      <c r="Y14" s="15" t="str" cm="1">
        <f t="array" ref="Y14">_xlfn.IFS(
  AND(X14&gt;=0, X14&lt;=5), "Low",
  AND(X14&gt;=6, X14&lt;=9), "Medium",
  AND(X14&gt;=10, X14&lt;=15), "High",
  AND(X14&gt;=16, X14&lt;=25), "Very High"
)</f>
        <v>Low</v>
      </c>
      <c r="Z14" s="56" t="s">
        <v>34</v>
      </c>
      <c r="AA14" s="35">
        <v>5</v>
      </c>
      <c r="AB14" s="35">
        <v>1</v>
      </c>
      <c r="AC14" s="36">
        <f t="shared" si="3"/>
        <v>5</v>
      </c>
      <c r="AD14" s="15" t="str" cm="1">
        <f t="array" ref="AD14">_xlfn.IFS(
  AND(AC14&gt;=0, AC14&lt;=5), "Low",
  AND(AC14&gt;=6, AC14&lt;=9), "Medium",
  AND(AC14&gt;=10, AC14&lt;=15), "High",
  AND(AC14&gt;=16, AC14&lt;=25), "Very High"
)</f>
        <v>Low</v>
      </c>
    </row>
    <row r="15" spans="1:38" s="22" customFormat="1" ht="76.349999999999994" customHeight="1" x14ac:dyDescent="0.2">
      <c r="A15" s="41">
        <v>13</v>
      </c>
      <c r="B15" s="69" t="s">
        <v>23</v>
      </c>
      <c r="C15" s="70" t="s">
        <v>23</v>
      </c>
      <c r="D15" s="18" t="s">
        <v>84</v>
      </c>
      <c r="E15" s="33" t="s">
        <v>83</v>
      </c>
      <c r="F15" s="34" t="s">
        <v>0</v>
      </c>
      <c r="I15" s="32" t="s">
        <v>17</v>
      </c>
      <c r="J15" s="32" t="s">
        <v>20</v>
      </c>
      <c r="K15" s="51">
        <v>1</v>
      </c>
      <c r="L15" s="35">
        <v>5</v>
      </c>
      <c r="M15" s="36">
        <f t="shared" si="0"/>
        <v>5</v>
      </c>
      <c r="N15" s="15" t="str" cm="1">
        <f t="array" ref="N15">_xlfn.IFS(
  AND(M15&gt;=0, M15&lt;=5), "Low",
  AND(M15&gt;=6, M15&lt;=9), "Medium",
  AND(M15&gt;=10, M15&lt;=15), "High",
  AND(M15&gt;=16, M15&lt;=25), "Very High"
)</f>
        <v>Low</v>
      </c>
      <c r="O15" s="56" t="s">
        <v>27</v>
      </c>
      <c r="P15" s="38"/>
      <c r="Q15" s="35">
        <v>1</v>
      </c>
      <c r="R15" s="35">
        <v>5</v>
      </c>
      <c r="S15" s="36">
        <f t="shared" si="1"/>
        <v>5</v>
      </c>
      <c r="T15" s="15" t="str" cm="1">
        <f t="array" ref="T15">_xlfn.IFS(
  AND(S15&gt;=0, S15&lt;=5), "Low",
  AND(S15&gt;=6, S15&lt;=9), "Medium",
  AND(S15&gt;=10, S15&lt;=15), "High",
  AND(S15&gt;=16, S15&lt;=25), "Very High"
)</f>
        <v>Low</v>
      </c>
      <c r="U15" s="56"/>
      <c r="V15" s="35">
        <v>1</v>
      </c>
      <c r="W15" s="35">
        <v>5</v>
      </c>
      <c r="X15" s="36">
        <f t="shared" si="2"/>
        <v>5</v>
      </c>
      <c r="Y15" s="15" t="str" cm="1">
        <f t="array" ref="Y15">_xlfn.IFS(
  AND(X15&gt;=0, X15&lt;=5), "Low",
  AND(X15&gt;=6, X15&lt;=9), "Medium",
  AND(X15&gt;=10, X15&lt;=15), "High",
  AND(X15&gt;=16, X15&lt;=25), "Very High"
)</f>
        <v>Low</v>
      </c>
      <c r="Z15" s="56" t="s">
        <v>34</v>
      </c>
      <c r="AA15" s="35">
        <v>1</v>
      </c>
      <c r="AB15" s="35">
        <v>1</v>
      </c>
      <c r="AC15" s="36">
        <f t="shared" si="3"/>
        <v>1</v>
      </c>
      <c r="AD15" s="15" t="str" cm="1">
        <f t="array" ref="AD15">_xlfn.IFS(
  AND(AC15&gt;=0, AC15&lt;=5), "Low",
  AND(AC15&gt;=6, AC15&lt;=9), "Medium",
  AND(AC15&gt;=10, AC15&lt;=15), "High",
  AND(AC15&gt;=16, AC15&lt;=25), "Very High"
)</f>
        <v>Low</v>
      </c>
    </row>
    <row r="16" spans="1:38" s="22" customFormat="1" ht="76.349999999999994" customHeight="1" x14ac:dyDescent="0.2">
      <c r="A16" s="43">
        <v>14</v>
      </c>
      <c r="B16" s="69"/>
      <c r="C16" s="70"/>
      <c r="D16" s="18" t="s">
        <v>50</v>
      </c>
      <c r="E16" s="33" t="s">
        <v>89</v>
      </c>
      <c r="F16" s="34" t="s">
        <v>0</v>
      </c>
      <c r="I16" s="32" t="s">
        <v>17</v>
      </c>
      <c r="J16" s="32" t="s">
        <v>20</v>
      </c>
      <c r="K16" s="51">
        <v>1</v>
      </c>
      <c r="L16" s="35">
        <v>4</v>
      </c>
      <c r="M16" s="36">
        <f t="shared" si="0"/>
        <v>4</v>
      </c>
      <c r="N16" s="15" t="str" cm="1">
        <f t="array" ref="N16">_xlfn.IFS(
  AND(M16&gt;=0, M16&lt;=5), "Low",
  AND(M16&gt;=6, M16&lt;=9), "Medium",
  AND(M16&gt;=10, M16&lt;=15), "High",
  AND(M16&gt;=16, M16&lt;=25), "Very High"
)</f>
        <v>Low</v>
      </c>
      <c r="O16" s="56" t="s">
        <v>27</v>
      </c>
      <c r="P16" s="38"/>
      <c r="Q16" s="35">
        <v>1</v>
      </c>
      <c r="R16" s="35">
        <v>4</v>
      </c>
      <c r="S16" s="36">
        <f t="shared" si="1"/>
        <v>4</v>
      </c>
      <c r="T16" s="15" t="str" cm="1">
        <f t="array" ref="T16">_xlfn.IFS(
  AND(S16&gt;=0, S16&lt;=5), "Low",
  AND(S16&gt;=6, S16&lt;=9), "Medium",
  AND(S16&gt;=10, S16&lt;=15), "High",
  AND(S16&gt;=16, S16&lt;=25), "Very High"
)</f>
        <v>Low</v>
      </c>
      <c r="U16" s="56"/>
      <c r="V16" s="35">
        <v>1</v>
      </c>
      <c r="W16" s="35">
        <v>4</v>
      </c>
      <c r="X16" s="36">
        <f t="shared" si="2"/>
        <v>4</v>
      </c>
      <c r="Y16" s="15" t="str" cm="1">
        <f t="array" ref="Y16">_xlfn.IFS(
  AND(X16&gt;=0, X16&lt;=5), "Low",
  AND(X16&gt;=6, X16&lt;=9), "Medium",
  AND(X16&gt;=10, X16&lt;=15), "High",
  AND(X16&gt;=16, X16&lt;=25), "Very High"
)</f>
        <v>Low</v>
      </c>
      <c r="Z16" s="56" t="s">
        <v>34</v>
      </c>
      <c r="AA16" s="35">
        <v>1</v>
      </c>
      <c r="AB16" s="35">
        <v>1</v>
      </c>
      <c r="AC16" s="36">
        <f t="shared" si="3"/>
        <v>1</v>
      </c>
      <c r="AD16" s="15" t="str" cm="1">
        <f t="array" ref="AD16">_xlfn.IFS(
  AND(AC16&gt;=0, AC16&lt;=5), "Low",
  AND(AC16&gt;=6, AC16&lt;=9), "Medium",
  AND(AC16&gt;=10, AC16&lt;=15), "High",
  AND(AC16&gt;=16, AC16&lt;=25), "Very High"
)</f>
        <v>Low</v>
      </c>
    </row>
    <row r="17" spans="1:30" s="22" customFormat="1" ht="76.349999999999994" customHeight="1" x14ac:dyDescent="0.2">
      <c r="A17" s="43">
        <v>15</v>
      </c>
      <c r="B17" s="69"/>
      <c r="C17" s="70"/>
      <c r="D17" s="18" t="s">
        <v>48</v>
      </c>
      <c r="E17" s="33" t="s">
        <v>90</v>
      </c>
      <c r="F17" s="34" t="s">
        <v>0</v>
      </c>
      <c r="I17" s="32" t="s">
        <v>17</v>
      </c>
      <c r="J17" s="32" t="s">
        <v>22</v>
      </c>
      <c r="K17" s="51">
        <v>1</v>
      </c>
      <c r="L17" s="35">
        <v>5</v>
      </c>
      <c r="M17" s="36">
        <f t="shared" si="0"/>
        <v>5</v>
      </c>
      <c r="N17" s="15" t="str" cm="1">
        <f t="array" ref="N17">_xlfn.IFS(
  AND(M17&gt;=0, M17&lt;=5), "Low",
  AND(M17&gt;=6, M17&lt;=9), "Medium",
  AND(M17&gt;=10, M17&lt;=15), "High",
  AND(M17&gt;=16, M17&lt;=25), "Very High"
)</f>
        <v>Low</v>
      </c>
      <c r="O17" s="56" t="s">
        <v>27</v>
      </c>
      <c r="P17" s="31"/>
      <c r="Q17" s="35">
        <v>1</v>
      </c>
      <c r="R17" s="35">
        <v>5</v>
      </c>
      <c r="S17" s="36">
        <f t="shared" si="1"/>
        <v>5</v>
      </c>
      <c r="T17" s="15" t="str" cm="1">
        <f t="array" ref="T17">_xlfn.IFS(
  AND(S17&gt;=0, S17&lt;=5), "Low",
  AND(S17&gt;=6, S17&lt;=9), "Medium",
  AND(S17&gt;=10, S17&lt;=15), "High",
  AND(S17&gt;=16, S17&lt;=25), "Very High"
)</f>
        <v>Low</v>
      </c>
      <c r="U17" s="56"/>
      <c r="V17" s="35">
        <v>1</v>
      </c>
      <c r="W17" s="35">
        <v>5</v>
      </c>
      <c r="X17" s="36">
        <f t="shared" si="2"/>
        <v>5</v>
      </c>
      <c r="Y17" s="15" t="str" cm="1">
        <f t="array" ref="Y17">_xlfn.IFS(
  AND(X17&gt;=0, X17&lt;=5), "Low",
  AND(X17&gt;=6, X17&lt;=9), "Medium",
  AND(X17&gt;=10, X17&lt;=15), "High",
  AND(X17&gt;=16, X17&lt;=25), "Very High"
)</f>
        <v>Low</v>
      </c>
      <c r="Z17" s="56" t="s">
        <v>34</v>
      </c>
      <c r="AA17" s="35">
        <v>1</v>
      </c>
      <c r="AB17" s="35">
        <v>1</v>
      </c>
      <c r="AC17" s="36">
        <f t="shared" si="3"/>
        <v>1</v>
      </c>
      <c r="AD17" s="15" t="str" cm="1">
        <f t="array" ref="AD17">_xlfn.IFS(
  AND(AC17&gt;=0, AC17&lt;=5), "Low",
  AND(AC17&gt;=6, AC17&lt;=9), "Medium",
  AND(AC17&gt;=10, AC17&lt;=15), "High",
  AND(AC17&gt;=16, AC17&lt;=25), "Very High"
)</f>
        <v>Low</v>
      </c>
    </row>
    <row r="18" spans="1:30" s="22" customFormat="1" ht="76.349999999999994" customHeight="1" x14ac:dyDescent="0.2">
      <c r="A18" s="41">
        <v>16</v>
      </c>
      <c r="B18" s="69"/>
      <c r="C18" s="70"/>
      <c r="D18" s="18" t="s">
        <v>47</v>
      </c>
      <c r="E18" s="33" t="s">
        <v>91</v>
      </c>
      <c r="F18" s="34" t="s">
        <v>0</v>
      </c>
      <c r="I18" s="32" t="s">
        <v>17</v>
      </c>
      <c r="J18" s="32" t="s">
        <v>22</v>
      </c>
      <c r="K18" s="43">
        <v>3</v>
      </c>
      <c r="L18" s="36">
        <v>1</v>
      </c>
      <c r="M18" s="36">
        <f t="shared" si="0"/>
        <v>3</v>
      </c>
      <c r="N18" s="15" t="str" cm="1">
        <f t="array" ref="N18">_xlfn.IFS(
  AND(M18&gt;=0, M18&lt;=5), "Low",
  AND(M18&gt;=6, M18&lt;=9), "Medium",
  AND(M18&gt;=10, M18&lt;=15), "High",
  AND(M18&gt;=16, M18&lt;=25), "Very High"
)</f>
        <v>Low</v>
      </c>
      <c r="O18" s="56"/>
      <c r="P18" s="31"/>
      <c r="Q18" s="35">
        <v>3</v>
      </c>
      <c r="R18" s="35">
        <v>3</v>
      </c>
      <c r="S18" s="36">
        <f t="shared" si="1"/>
        <v>9</v>
      </c>
      <c r="T18" s="15" t="str" cm="1">
        <f t="array" ref="T18">_xlfn.IFS(
  AND(S18&gt;=0, S18&lt;=5), "Low",
  AND(S18&gt;=6, S18&lt;=9), "Medium",
  AND(S18&gt;=10, S18&lt;=15), "High",
  AND(S18&gt;=16, S18&lt;=25), "Very High"
)</f>
        <v>Medium</v>
      </c>
      <c r="U18" s="56" t="s">
        <v>32</v>
      </c>
      <c r="V18" s="35">
        <v>1</v>
      </c>
      <c r="W18" s="35">
        <v>3</v>
      </c>
      <c r="X18" s="36">
        <f t="shared" si="2"/>
        <v>3</v>
      </c>
      <c r="Y18" s="15" t="str" cm="1">
        <f t="array" ref="Y18">_xlfn.IFS(
  AND(X18&gt;=0, X18&lt;=5), "Low",
  AND(X18&gt;=6, X18&lt;=9), "Medium",
  AND(X18&gt;=10, X18&lt;=15), "High",
  AND(X18&gt;=16, X18&lt;=25), "Very High"
)</f>
        <v>Low</v>
      </c>
      <c r="Z18" s="56" t="s">
        <v>34</v>
      </c>
      <c r="AA18" s="35">
        <v>3</v>
      </c>
      <c r="AB18" s="35">
        <v>1</v>
      </c>
      <c r="AC18" s="36">
        <f t="shared" si="3"/>
        <v>3</v>
      </c>
      <c r="AD18" s="15" t="str" cm="1">
        <f t="array" ref="AD18">_xlfn.IFS(
  AND(AC18&gt;=0, AC18&lt;=5), "Low",
  AND(AC18&gt;=6, AC18&lt;=9), "Medium",
  AND(AC18&gt;=10, AC18&lt;=15), "High",
  AND(AC18&gt;=16, AC18&lt;=25), "Very High"
)</f>
        <v>Low</v>
      </c>
    </row>
    <row r="19" spans="1:30" s="22" customFormat="1" ht="76.349999999999994" customHeight="1" x14ac:dyDescent="0.2">
      <c r="A19" s="43">
        <v>17</v>
      </c>
      <c r="B19" s="69"/>
      <c r="C19" s="70"/>
      <c r="D19" s="18" t="s">
        <v>51</v>
      </c>
      <c r="E19" s="33" t="s">
        <v>82</v>
      </c>
      <c r="F19" s="34" t="s">
        <v>0</v>
      </c>
      <c r="I19" s="32" t="s">
        <v>17</v>
      </c>
      <c r="J19" s="32" t="s">
        <v>18</v>
      </c>
      <c r="K19" s="51">
        <v>3</v>
      </c>
      <c r="L19" s="35">
        <v>3</v>
      </c>
      <c r="M19" s="36">
        <f t="shared" si="0"/>
        <v>9</v>
      </c>
      <c r="N19" s="15" t="str" cm="1">
        <f t="array" ref="N19">_xlfn.IFS(
  AND(M19&gt;=0, M19&lt;=5), "Low",
  AND(M19&gt;=6, M19&lt;=9), "Medium",
  AND(M19&gt;=10, M19&lt;=15), "High",
  AND(M19&gt;=16, M19&lt;=25), "Very High"
)</f>
        <v>Medium</v>
      </c>
      <c r="O19" s="56" t="s">
        <v>28</v>
      </c>
      <c r="P19" s="31"/>
      <c r="Q19" s="35">
        <v>2</v>
      </c>
      <c r="R19" s="37">
        <v>2</v>
      </c>
      <c r="S19" s="36">
        <f t="shared" si="1"/>
        <v>4</v>
      </c>
      <c r="T19" s="15" t="str" cm="1">
        <f t="array" ref="T19">_xlfn.IFS(
  AND(S19&gt;=0, S19&lt;=5), "Low",
  AND(S19&gt;=6, S19&lt;=9), "Medium",
  AND(S19&gt;=10, S19&lt;=15), "High",
  AND(S19&gt;=16, S19&lt;=25), "Very High"
)</f>
        <v>Low</v>
      </c>
      <c r="U19" s="56" t="s">
        <v>32</v>
      </c>
      <c r="V19" s="35">
        <v>1</v>
      </c>
      <c r="W19" s="37">
        <v>2</v>
      </c>
      <c r="X19" s="36">
        <f t="shared" si="2"/>
        <v>2</v>
      </c>
      <c r="Y19" s="15" t="str" cm="1">
        <f t="array" ref="Y19">_xlfn.IFS(
  AND(X19&gt;=0, X19&lt;=5), "Low",
  AND(X19&gt;=6, X19&lt;=9), "Medium",
  AND(X19&gt;=10, X19&lt;=15), "High",
  AND(X19&gt;=16, X19&lt;=25), "Very High"
)</f>
        <v>Low</v>
      </c>
      <c r="Z19" s="56" t="s">
        <v>34</v>
      </c>
      <c r="AA19" s="35">
        <v>2</v>
      </c>
      <c r="AB19" s="35">
        <v>1</v>
      </c>
      <c r="AC19" s="36">
        <f t="shared" si="3"/>
        <v>2</v>
      </c>
      <c r="AD19" s="15" t="str" cm="1">
        <f t="array" ref="AD19">_xlfn.IFS(
  AND(AC19&gt;=0, AC19&lt;=5), "Low",
  AND(AC19&gt;=6, AC19&lt;=9), "Medium",
  AND(AC19&gt;=10, AC19&lt;=15), "High",
  AND(AC19&gt;=16, AC19&lt;=25), "Very High"
)</f>
        <v>Low</v>
      </c>
    </row>
    <row r="20" spans="1:30" s="22" customFormat="1" ht="76.349999999999994" customHeight="1" x14ac:dyDescent="0.2">
      <c r="A20" s="43">
        <v>18</v>
      </c>
      <c r="B20" s="69"/>
      <c r="C20" s="70"/>
      <c r="D20" s="18" t="s">
        <v>49</v>
      </c>
      <c r="E20" s="33" t="s">
        <v>82</v>
      </c>
      <c r="F20" s="34" t="s">
        <v>0</v>
      </c>
      <c r="I20" s="32" t="s">
        <v>17</v>
      </c>
      <c r="J20" s="32" t="s">
        <v>18</v>
      </c>
      <c r="K20" s="51">
        <v>2</v>
      </c>
      <c r="L20" s="37">
        <v>2</v>
      </c>
      <c r="M20" s="36">
        <f t="shared" si="0"/>
        <v>4</v>
      </c>
      <c r="N20" s="15" t="str" cm="1">
        <f t="array" ref="N20">_xlfn.IFS(
  AND(M20&gt;=0, M20&lt;=5), "Low",
  AND(M20&gt;=6, M20&lt;=9), "Medium",
  AND(M20&gt;=10, M20&lt;=15), "High",
  AND(M20&gt;=16, M20&lt;=25), "Very High"
)</f>
        <v>Low</v>
      </c>
      <c r="O20" s="56"/>
      <c r="P20" s="31"/>
      <c r="Q20" s="35"/>
      <c r="R20" s="37"/>
      <c r="S20" s="36">
        <f t="shared" si="1"/>
        <v>0</v>
      </c>
      <c r="T20" s="15" t="str" cm="1">
        <f t="array" ref="T20">_xlfn.IFS(
  AND(S20&gt;=0, S20&lt;=5), "Low",
  AND(S20&gt;=6, S20&lt;=9), "Medium",
  AND(S20&gt;=10, S20&lt;=15), "High",
  AND(S20&gt;=16, S20&lt;=25), "Very High"
)</f>
        <v>Low</v>
      </c>
      <c r="U20" s="56"/>
      <c r="V20" s="35">
        <v>1</v>
      </c>
      <c r="W20" s="37"/>
      <c r="X20" s="36">
        <f t="shared" si="2"/>
        <v>0</v>
      </c>
      <c r="Y20" s="15" t="str" cm="1">
        <f t="array" ref="Y20">_xlfn.IFS(
  AND(X20&gt;=0, X20&lt;=5), "Low",
  AND(X20&gt;=6, X20&lt;=9), "Medium",
  AND(X20&gt;=10, X20&lt;=15), "High",
  AND(X20&gt;=16, X20&lt;=25), "Very High"
)</f>
        <v>Low</v>
      </c>
      <c r="Z20" s="56"/>
      <c r="AA20" s="35"/>
      <c r="AB20" s="35"/>
      <c r="AC20" s="36">
        <f t="shared" si="3"/>
        <v>0</v>
      </c>
      <c r="AD20" s="15" t="str" cm="1">
        <f t="array" ref="AD20">_xlfn.IFS(
  AND(AC20&gt;=0, AC20&lt;=5), "Low",
  AND(AC20&gt;=6, AC20&lt;=9), "Medium",
  AND(AC20&gt;=10, AC20&lt;=15), "High",
  AND(AC20&gt;=16, AC20&lt;=25), "Very High"
)</f>
        <v>Low</v>
      </c>
    </row>
    <row r="21" spans="1:30" s="22" customFormat="1" ht="76.349999999999994" customHeight="1" x14ac:dyDescent="0.2">
      <c r="A21" s="41">
        <v>19</v>
      </c>
      <c r="B21" s="30" t="s">
        <v>38</v>
      </c>
      <c r="C21" s="42" t="s">
        <v>38</v>
      </c>
      <c r="D21" s="18" t="s">
        <v>52</v>
      </c>
      <c r="E21" s="33" t="s">
        <v>82</v>
      </c>
      <c r="F21" s="34" t="s">
        <v>0</v>
      </c>
      <c r="I21" s="32" t="s">
        <v>17</v>
      </c>
      <c r="J21" s="32" t="s">
        <v>18</v>
      </c>
      <c r="K21" s="51">
        <v>2</v>
      </c>
      <c r="L21" s="37">
        <v>2</v>
      </c>
      <c r="M21" s="36">
        <f t="shared" si="0"/>
        <v>4</v>
      </c>
      <c r="N21" s="15" t="str" cm="1">
        <f t="array" ref="N21">_xlfn.IFS(
  AND(M21&gt;=0, M21&lt;=5), "Low",
  AND(M21&gt;=6, M21&lt;=9), "Medium",
  AND(M21&gt;=10, M21&lt;=15), "High",
  AND(M21&gt;=16, M21&lt;=25), "Very High"
)</f>
        <v>Low</v>
      </c>
      <c r="O21" s="56"/>
      <c r="P21" s="31"/>
      <c r="Q21" s="35">
        <v>2</v>
      </c>
      <c r="R21" s="37">
        <v>2</v>
      </c>
      <c r="S21" s="36">
        <f t="shared" si="1"/>
        <v>4</v>
      </c>
      <c r="T21" s="15" t="str" cm="1">
        <f t="array" ref="T21">_xlfn.IFS(
  AND(S21&gt;=0, S21&lt;=5), "Low",
  AND(S21&gt;=6, S21&lt;=9), "Medium",
  AND(S21&gt;=10, S21&lt;=15), "High",
  AND(S21&gt;=16, S21&lt;=25), "Very High"
)</f>
        <v>Low</v>
      </c>
      <c r="U21" s="56"/>
      <c r="V21" s="35">
        <v>1</v>
      </c>
      <c r="W21" s="37">
        <v>2</v>
      </c>
      <c r="X21" s="36">
        <f t="shared" si="2"/>
        <v>2</v>
      </c>
      <c r="Y21" s="15" t="str" cm="1">
        <f t="array" ref="Y21">_xlfn.IFS(
  AND(X21&gt;=0, X21&lt;=5), "Low",
  AND(X21&gt;=6, X21&lt;=9), "Medium",
  AND(X21&gt;=10, X21&lt;=15), "High",
  AND(X21&gt;=16, X21&lt;=25), "Very High"
)</f>
        <v>Low</v>
      </c>
      <c r="Z21" s="56" t="s">
        <v>34</v>
      </c>
      <c r="AA21" s="35">
        <v>2</v>
      </c>
      <c r="AB21" s="35">
        <v>1</v>
      </c>
      <c r="AC21" s="36">
        <f t="shared" si="3"/>
        <v>2</v>
      </c>
      <c r="AD21" s="15" t="str" cm="1">
        <f t="array" ref="AD21">_xlfn.IFS(
  AND(AC21&gt;=0, AC21&lt;=5), "Low",
  AND(AC21&gt;=6, AC21&lt;=9), "Medium",
  AND(AC21&gt;=10, AC21&lt;=15), "High",
  AND(AC21&gt;=16, AC21&lt;=25), "Very High"
)</f>
        <v>Low</v>
      </c>
    </row>
    <row r="22" spans="1:30" s="22" customFormat="1" ht="76.349999999999994" customHeight="1" x14ac:dyDescent="0.2">
      <c r="A22" s="43">
        <v>20</v>
      </c>
      <c r="B22" s="69" t="s">
        <v>39</v>
      </c>
      <c r="C22" s="70" t="s">
        <v>39</v>
      </c>
      <c r="D22" s="18" t="s">
        <v>53</v>
      </c>
      <c r="E22" s="33" t="s">
        <v>85</v>
      </c>
      <c r="F22" s="34" t="s">
        <v>0</v>
      </c>
      <c r="I22" s="32" t="s">
        <v>17</v>
      </c>
      <c r="J22" s="32" t="s">
        <v>20</v>
      </c>
      <c r="K22" s="51">
        <v>3</v>
      </c>
      <c r="L22" s="35">
        <v>4</v>
      </c>
      <c r="M22" s="36">
        <f t="shared" si="0"/>
        <v>12</v>
      </c>
      <c r="N22" s="15" t="str" cm="1">
        <f t="array" ref="N22">_xlfn.IFS(
  AND(M22&gt;=0, M22&lt;=5), "Low",
  AND(M22&gt;=6, M22&lt;=9), "Medium",
  AND(M22&gt;=10, M22&lt;=15), "High",
  AND(M22&gt;=16, M22&lt;=25), "Very High"
)</f>
        <v>High</v>
      </c>
      <c r="O22" s="56"/>
      <c r="P22" s="31" t="s">
        <v>95</v>
      </c>
      <c r="Q22" s="35">
        <v>3</v>
      </c>
      <c r="R22" s="35">
        <v>4</v>
      </c>
      <c r="S22" s="36">
        <f t="shared" si="1"/>
        <v>12</v>
      </c>
      <c r="T22" s="15" t="str" cm="1">
        <f t="array" ref="T22">_xlfn.IFS(
  AND(S22&gt;=0, S22&lt;=5), "Low",
  AND(S22&gt;=6, S22&lt;=9), "Medium",
  AND(S22&gt;=10, S22&lt;=15), "High",
  AND(S22&gt;=16, S22&lt;=25), "Very High"
)</f>
        <v>High</v>
      </c>
      <c r="U22" s="56" t="s">
        <v>88</v>
      </c>
      <c r="V22" s="35">
        <v>1</v>
      </c>
      <c r="W22" s="35">
        <v>4</v>
      </c>
      <c r="X22" s="36">
        <f t="shared" si="2"/>
        <v>4</v>
      </c>
      <c r="Y22" s="15" t="str" cm="1">
        <f t="array" ref="Y22">_xlfn.IFS(
  AND(X22&gt;=0, X22&lt;=5), "Low",
  AND(X22&gt;=6, X22&lt;=9), "Medium",
  AND(X22&gt;=10, X22&lt;=15), "High",
  AND(X22&gt;=16, X22&lt;=25), "Very High"
)</f>
        <v>Low</v>
      </c>
      <c r="Z22" s="56" t="s">
        <v>34</v>
      </c>
      <c r="AA22" s="35">
        <v>3</v>
      </c>
      <c r="AB22" s="35">
        <v>1</v>
      </c>
      <c r="AC22" s="36">
        <f t="shared" si="3"/>
        <v>3</v>
      </c>
      <c r="AD22" s="15" t="str" cm="1">
        <f t="array" ref="AD22">_xlfn.IFS(
  AND(AC22&gt;=0, AC22&lt;=5), "Low",
  AND(AC22&gt;=6, AC22&lt;=9), "Medium",
  AND(AC22&gt;=10, AC22&lt;=15), "High",
  AND(AC22&gt;=16, AC22&lt;=25), "Very High"
)</f>
        <v>Low</v>
      </c>
    </row>
    <row r="23" spans="1:30" s="22" customFormat="1" ht="76.349999999999994" customHeight="1" thickBot="1" x14ac:dyDescent="0.25">
      <c r="A23" s="44">
        <v>21</v>
      </c>
      <c r="B23" s="89"/>
      <c r="C23" s="90"/>
      <c r="D23" s="19" t="s">
        <v>52</v>
      </c>
      <c r="E23" s="20" t="s">
        <v>77</v>
      </c>
      <c r="F23" s="11" t="s">
        <v>0</v>
      </c>
      <c r="G23" s="10"/>
      <c r="H23" s="10"/>
      <c r="I23" s="47" t="s">
        <v>17</v>
      </c>
      <c r="J23" s="47" t="s">
        <v>18</v>
      </c>
      <c r="K23" s="52">
        <v>5</v>
      </c>
      <c r="L23" s="17">
        <v>3</v>
      </c>
      <c r="M23" s="53">
        <f t="shared" si="0"/>
        <v>15</v>
      </c>
      <c r="N23" s="15" t="str" cm="1">
        <f t="array" ref="N23">_xlfn.IFS(
  AND(M23&gt;=0, M23&lt;=5), "Low",
  AND(M23&gt;=6, M23&lt;=9), "Medium",
  AND(M23&gt;=10, M23&lt;=15), "High",
  AND(M23&gt;=16, M23&lt;=25), "Very High"
)</f>
        <v>High</v>
      </c>
      <c r="O23" s="58"/>
      <c r="P23" s="59" t="s">
        <v>95</v>
      </c>
      <c r="Q23" s="17">
        <v>5</v>
      </c>
      <c r="R23" s="17">
        <v>3</v>
      </c>
      <c r="S23" s="53">
        <f t="shared" si="1"/>
        <v>15</v>
      </c>
      <c r="T23" s="16" t="str" cm="1">
        <f t="array" ref="T23">_xlfn.IFS(
  AND(S23&gt;=0, S23&lt;=5), "Low",
  AND(S23&gt;=6, S23&lt;=9), "Medium",
  AND(S23&gt;=10, S23&lt;=15), "High",
  AND(S23&gt;=16, S23&lt;=25), "Very High"
)</f>
        <v>High</v>
      </c>
      <c r="U23" s="58" t="s">
        <v>33</v>
      </c>
      <c r="V23" s="17">
        <v>1</v>
      </c>
      <c r="W23" s="17">
        <v>3</v>
      </c>
      <c r="X23" s="53">
        <f t="shared" si="2"/>
        <v>3</v>
      </c>
      <c r="Y23" s="16" t="str" cm="1">
        <f t="array" ref="Y23">_xlfn.IFS(
  AND(X23&gt;=0, X23&lt;=5), "Low",
  AND(X23&gt;=6, X23&lt;=9), "Medium",
  AND(X23&gt;=10, X23&lt;=15), "High",
  AND(X23&gt;=16, X23&lt;=25), "Very High"
)</f>
        <v>Low</v>
      </c>
      <c r="Z23" s="58" t="s">
        <v>34</v>
      </c>
      <c r="AA23" s="17">
        <v>5</v>
      </c>
      <c r="AB23" s="17">
        <v>1</v>
      </c>
      <c r="AC23" s="53">
        <f t="shared" si="3"/>
        <v>5</v>
      </c>
      <c r="AD23" s="16" t="str" cm="1">
        <f t="array" ref="AD23">_xlfn.IFS(
  AND(AC23&gt;=0, AC23&lt;=5), "Low",
  AND(AC23&gt;=6, AC23&lt;=9), "Medium",
  AND(AC23&gt;=10, AC23&lt;=15), "High",
  AND(AC23&gt;=16, AC23&lt;=25), "Very High"
)</f>
        <v>Low</v>
      </c>
    </row>
    <row r="24" spans="1:30" s="22" customFormat="1" x14ac:dyDescent="0.2">
      <c r="N24" s="63"/>
    </row>
    <row r="25" spans="1:30" s="3" customFormat="1" x14ac:dyDescent="0.2">
      <c r="A25" s="7"/>
      <c r="C25" s="8"/>
      <c r="D25" s="6"/>
      <c r="N25" s="64"/>
    </row>
  </sheetData>
  <mergeCells count="19">
    <mergeCell ref="B12:B14"/>
    <mergeCell ref="B15:B20"/>
    <mergeCell ref="C15:C20"/>
    <mergeCell ref="B22:B23"/>
    <mergeCell ref="C22:C23"/>
    <mergeCell ref="Z1:AC1"/>
    <mergeCell ref="M2:N2"/>
    <mergeCell ref="S2:T2"/>
    <mergeCell ref="X2:Y2"/>
    <mergeCell ref="AC2:AD2"/>
    <mergeCell ref="K1:M1"/>
    <mergeCell ref="O1:P1"/>
    <mergeCell ref="Q1:S1"/>
    <mergeCell ref="U1:X1"/>
    <mergeCell ref="B4:B11"/>
    <mergeCell ref="C4:C7"/>
    <mergeCell ref="C8:C11"/>
    <mergeCell ref="A1:C1"/>
    <mergeCell ref="D1:J1"/>
  </mergeCells>
  <conditionalFormatting sqref="K1:M2 M3:M23 K24:M1048576">
    <cfRule type="cellIs" dxfId="15" priority="5" operator="between">
      <formula>16</formula>
      <formula>25</formula>
    </cfRule>
  </conditionalFormatting>
  <conditionalFormatting sqref="M1:M1048576">
    <cfRule type="cellIs" dxfId="14" priority="6" operator="between">
      <formula>10</formula>
      <formula>15</formula>
    </cfRule>
    <cfRule type="cellIs" dxfId="13" priority="7" operator="between">
      <formula>6</formula>
      <formula>9</formula>
    </cfRule>
    <cfRule type="cellIs" dxfId="12" priority="8" operator="lessThanOrEqual">
      <formula>5</formula>
    </cfRule>
  </conditionalFormatting>
  <conditionalFormatting sqref="S1:S1048576 X3:X1048576 AC3:AC1048576">
    <cfRule type="cellIs" dxfId="11" priority="1" operator="between">
      <formula>16</formula>
      <formula>25</formula>
    </cfRule>
    <cfRule type="cellIs" dxfId="10" priority="2" operator="between">
      <formula>10</formula>
      <formula>15</formula>
    </cfRule>
    <cfRule type="cellIs" dxfId="9" priority="3" operator="between">
      <formula>6</formula>
      <formula>9</formula>
    </cfRule>
    <cfRule type="cellIs" dxfId="8" priority="4" operator="lessThanOrEqual">
      <formula>5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4A10C-2F8D-4856-9CC1-C19ACDF9337F}">
  <sheetPr>
    <tabColor rgb="FF00B050"/>
  </sheetPr>
  <dimension ref="A1:AU51"/>
  <sheetViews>
    <sheetView zoomScale="60" zoomScaleNormal="6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W9" sqref="W9:W11"/>
    </sheetView>
  </sheetViews>
  <sheetFormatPr defaultColWidth="9.140625" defaultRowHeight="12.75" x14ac:dyDescent="0.2"/>
  <cols>
    <col min="1" max="1" width="6.28515625" style="5" bestFit="1" customWidth="1"/>
    <col min="2" max="2" width="12.140625" style="1" bestFit="1" customWidth="1"/>
    <col min="3" max="3" width="17.140625" style="4" bestFit="1" customWidth="1"/>
    <col min="4" max="4" width="21.7109375" style="2" customWidth="1"/>
    <col min="5" max="5" width="21.7109375" style="1" customWidth="1"/>
    <col min="6" max="8" width="3.140625" style="1" bestFit="1" customWidth="1"/>
    <col min="9" max="9" width="16.7109375" style="1" bestFit="1" customWidth="1"/>
    <col min="10" max="10" width="23.5703125" style="1" bestFit="1" customWidth="1"/>
    <col min="11" max="15" width="14.28515625" style="1" customWidth="1"/>
    <col min="16" max="17" width="31.5703125" style="1" customWidth="1"/>
    <col min="18" max="20" width="13.42578125" style="1" customWidth="1"/>
    <col min="21" max="22" width="13.5703125" style="1" customWidth="1"/>
    <col min="23" max="23" width="44.5703125" style="1" customWidth="1"/>
    <col min="24" max="28" width="11.85546875" style="1" customWidth="1"/>
    <col min="29" max="16384" width="9.140625" style="1"/>
  </cols>
  <sheetData>
    <row r="1" spans="1:47" ht="14.65" customHeight="1" x14ac:dyDescent="0.2">
      <c r="A1" s="71" t="s">
        <v>57</v>
      </c>
      <c r="B1" s="72"/>
      <c r="C1" s="73"/>
      <c r="D1" s="74" t="s">
        <v>58</v>
      </c>
      <c r="E1" s="75"/>
      <c r="F1" s="75"/>
      <c r="G1" s="75"/>
      <c r="H1" s="75"/>
      <c r="I1" s="75"/>
      <c r="J1" s="106"/>
      <c r="K1" s="84" t="s">
        <v>10</v>
      </c>
      <c r="L1" s="85"/>
      <c r="M1" s="85"/>
      <c r="N1" s="85"/>
      <c r="O1" s="48"/>
      <c r="P1" s="86" t="s">
        <v>59</v>
      </c>
      <c r="Q1" s="87"/>
      <c r="R1" s="88" t="s">
        <v>13</v>
      </c>
      <c r="S1" s="88"/>
      <c r="T1" s="88"/>
      <c r="U1" s="88"/>
      <c r="V1" s="54"/>
      <c r="W1" s="77" t="s">
        <v>15</v>
      </c>
      <c r="X1" s="77"/>
      <c r="Y1" s="77"/>
      <c r="Z1" s="77"/>
      <c r="AA1" s="77"/>
      <c r="AB1" s="60"/>
      <c r="AC1" s="2"/>
    </row>
    <row r="2" spans="1:47" ht="47.25" x14ac:dyDescent="0.2">
      <c r="A2" s="39" t="s">
        <v>1</v>
      </c>
      <c r="B2" s="23" t="s">
        <v>2</v>
      </c>
      <c r="C2" s="40" t="s">
        <v>3</v>
      </c>
      <c r="D2" s="45" t="s">
        <v>5</v>
      </c>
      <c r="E2" s="24" t="s">
        <v>4</v>
      </c>
      <c r="F2" s="25" t="s">
        <v>54</v>
      </c>
      <c r="G2" s="25" t="s">
        <v>55</v>
      </c>
      <c r="H2" s="25" t="s">
        <v>56</v>
      </c>
      <c r="I2" s="24" t="s">
        <v>6</v>
      </c>
      <c r="J2" s="46" t="s">
        <v>7</v>
      </c>
      <c r="K2" s="49" t="s">
        <v>8</v>
      </c>
      <c r="L2" s="26" t="s">
        <v>71</v>
      </c>
      <c r="M2" s="26" t="s">
        <v>9</v>
      </c>
      <c r="N2" s="26" t="s">
        <v>10</v>
      </c>
      <c r="O2" s="50"/>
      <c r="P2" s="55" t="s">
        <v>11</v>
      </c>
      <c r="Q2" s="27" t="s">
        <v>12</v>
      </c>
      <c r="R2" s="28" t="s">
        <v>8</v>
      </c>
      <c r="S2" s="28" t="s">
        <v>71</v>
      </c>
      <c r="T2" s="28" t="s">
        <v>9</v>
      </c>
      <c r="U2" s="80" t="s">
        <v>13</v>
      </c>
      <c r="V2" s="81"/>
      <c r="W2" s="29" t="s">
        <v>14</v>
      </c>
      <c r="X2" s="29" t="s">
        <v>8</v>
      </c>
      <c r="Y2" s="29" t="s">
        <v>71</v>
      </c>
      <c r="Z2" s="29" t="s">
        <v>9</v>
      </c>
      <c r="AA2" s="82" t="s">
        <v>16</v>
      </c>
      <c r="AB2" s="82"/>
      <c r="AC2" s="2"/>
    </row>
    <row r="3" spans="1:47" ht="76.349999999999994" customHeight="1" x14ac:dyDescent="0.2">
      <c r="A3" s="94">
        <v>1</v>
      </c>
      <c r="B3" s="100" t="s">
        <v>35</v>
      </c>
      <c r="C3" s="93" t="s">
        <v>35</v>
      </c>
      <c r="D3" s="102" t="s">
        <v>49</v>
      </c>
      <c r="E3" s="103" t="s">
        <v>96</v>
      </c>
      <c r="F3" s="34"/>
      <c r="G3" s="34" t="s">
        <v>0</v>
      </c>
      <c r="H3" s="22"/>
      <c r="I3" s="101" t="s">
        <v>60</v>
      </c>
      <c r="J3" s="9" t="s">
        <v>61</v>
      </c>
      <c r="K3" s="13">
        <v>2</v>
      </c>
      <c r="L3" s="68">
        <v>4</v>
      </c>
      <c r="M3" s="68">
        <v>3</v>
      </c>
      <c r="N3" s="35">
        <f>(_xlfn.IFS(K3*L3&lt;=4,1,K3*L3&lt;=8,2,K3*L3&lt;=12,3,K3*L3&lt;=16,4,K3*L3&lt;=20,5)*M3)</f>
        <v>6</v>
      </c>
      <c r="O3" s="15" t="str" cm="1">
        <f t="array" ref="O3">_xlfn.IFS(
  AND(N3&gt;=0, N3&lt;=5), "Low",
  AND(N3&gt;=6, N3&lt;=9), "Medium",
  AND(N3&gt;=10, N3&lt;=15), "High",
  AND(N3&gt;=16, N3&lt;=25), "Very High"
)</f>
        <v>Medium</v>
      </c>
      <c r="P3" s="107"/>
      <c r="Q3" s="108"/>
      <c r="R3" s="68">
        <v>2</v>
      </c>
      <c r="S3" s="68">
        <v>4</v>
      </c>
      <c r="T3" s="68">
        <v>3</v>
      </c>
      <c r="U3" s="36">
        <f>(_xlfn.IFS(R3*S3&lt;=4,1,R3*S3&lt;=8,2,R3*S3&lt;=12,3,R3*S3&lt;=16,4,R3*S3&lt;=20,5)*T3)</f>
        <v>6</v>
      </c>
      <c r="V3" s="15" t="str" cm="1">
        <f t="array" ref="V3">_xlfn.IFS(
  AND(U3&gt;=0, U3&lt;=5), "Low",
  AND(U3&gt;=6, U3&lt;=9), "Medium",
  AND(U3&gt;=10, U3&lt;=15), "High",
  AND(U3&gt;=16, U3&lt;=25), "Very High"
)</f>
        <v>Medium</v>
      </c>
      <c r="W3" s="109" t="s">
        <v>31</v>
      </c>
      <c r="X3" s="68">
        <v>1</v>
      </c>
      <c r="Y3" s="68">
        <v>4</v>
      </c>
      <c r="Z3" s="68">
        <v>3</v>
      </c>
      <c r="AA3" s="36">
        <f>(_xlfn.IFS(X3*Y3&lt;=4,1,X3*Y3&lt;=8,2,X3*Y3&lt;=12,3,X3*Y3&lt;=16,4,X3*Y3&lt;=20,5)*Z3)</f>
        <v>3</v>
      </c>
      <c r="AB3" s="15" t="str" cm="1">
        <f t="array" ref="AB3">_xlfn.IFS(
  AND(AA3&gt;=0, AA3&lt;=5), "Low",
  AND(AA3&gt;=6, AA3&lt;=9), "Medium",
  AND(AA3&gt;=10, AA3&lt;=15), "High",
  AND(AA3&gt;=16, AA3&lt;=25), "Very High"
)</f>
        <v>Low</v>
      </c>
      <c r="AC3" s="2"/>
      <c r="AE3" s="66" t="s">
        <v>72</v>
      </c>
      <c r="AF3" s="66" t="s">
        <v>76</v>
      </c>
      <c r="AG3" s="66" t="s">
        <v>75</v>
      </c>
      <c r="AH3" s="66" t="s">
        <v>74</v>
      </c>
      <c r="AI3" s="66" t="s">
        <v>73</v>
      </c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</row>
    <row r="4" spans="1:47" ht="76.349999999999994" customHeight="1" x14ac:dyDescent="0.2">
      <c r="A4" s="94"/>
      <c r="B4" s="100"/>
      <c r="C4" s="93"/>
      <c r="D4" s="102"/>
      <c r="E4" s="103"/>
      <c r="F4" s="34"/>
      <c r="G4" s="34" t="s">
        <v>0</v>
      </c>
      <c r="H4" s="22"/>
      <c r="I4" s="101"/>
      <c r="J4" s="9" t="s">
        <v>62</v>
      </c>
      <c r="K4" s="13">
        <v>2</v>
      </c>
      <c r="L4" s="68">
        <v>3</v>
      </c>
      <c r="M4" s="68">
        <v>3</v>
      </c>
      <c r="N4" s="35">
        <f>(_xlfn.IFS(K4*L4&lt;=4,1,K4*L4&lt;=8,2,K4*L4&lt;=12,3,K4*L4&lt;=16,4,K4*L4&lt;=20,5)*M4)</f>
        <v>6</v>
      </c>
      <c r="O4" s="15" t="str" cm="1">
        <f t="array" ref="O4">_xlfn.IFS(
  AND(N4&gt;=0, N4&lt;=5), "Low",
  AND(N4&gt;=6, N4&lt;=9), "Medium",
  AND(N4&gt;=10, N4&lt;=15), "High",
  AND(N4&gt;=16, N4&lt;=25), "Very High"
)</f>
        <v>Medium</v>
      </c>
      <c r="P4" s="107"/>
      <c r="Q4" s="108"/>
      <c r="R4" s="68">
        <v>2</v>
      </c>
      <c r="S4" s="68">
        <v>3</v>
      </c>
      <c r="T4" s="68">
        <v>3</v>
      </c>
      <c r="U4" s="36">
        <f t="shared" ref="U4:U50" si="0">(_xlfn.IFS(R4*S4&lt;=4,1,R4*S4&lt;=8,2,R4*S4&lt;=12,3,R4*S4&lt;=16,4,R4*S4&lt;=20,5)*T4)</f>
        <v>6</v>
      </c>
      <c r="V4" s="15" t="str" cm="1">
        <f t="array" ref="V4">_xlfn.IFS(
  AND(U4&gt;=0, U4&lt;=5), "Low",
  AND(U4&gt;=6, U4&lt;=9), "Medium",
  AND(U4&gt;=10, U4&lt;=15), "High",
  AND(U4&gt;=16, U4&lt;=25), "Very High"
)</f>
        <v>Medium</v>
      </c>
      <c r="W4" s="109"/>
      <c r="X4" s="68">
        <v>1</v>
      </c>
      <c r="Y4" s="68">
        <v>3</v>
      </c>
      <c r="Z4" s="68">
        <v>3</v>
      </c>
      <c r="AA4" s="36">
        <f t="shared" ref="AA4:AA50" si="1">(_xlfn.IFS(X4*Y4&lt;=4,1,X4*Y4&lt;=8,2,X4*Y4&lt;=12,3,X4*Y4&lt;=16,4,X4*Y4&lt;=20,5)*Z4)</f>
        <v>3</v>
      </c>
      <c r="AB4" s="15" t="str" cm="1">
        <f t="array" ref="AB4">_xlfn.IFS(
  AND(AA4&gt;=0, AA4&lt;=5), "Low",
  AND(AA4&gt;=6, AA4&lt;=9), "Medium",
  AND(AA4&gt;=10, AA4&lt;=15), "High",
  AND(AA4&gt;=16, AA4&lt;=25), "Very High"
)</f>
        <v>Low</v>
      </c>
      <c r="AC4" s="2"/>
      <c r="AE4" s="66" t="s">
        <v>10</v>
      </c>
      <c r="AF4" s="66">
        <f>COUNTIFS(N:N,"&gt;=0",N:N,"&lt;=5")</f>
        <v>24</v>
      </c>
      <c r="AG4" s="66">
        <f>COUNTIFS(N:N,"&gt;=6",N:N,"&lt;=9")</f>
        <v>20</v>
      </c>
      <c r="AH4" s="66">
        <f>COUNTIFS(N:N,"&gt;=10",N:N,"&lt;=15")</f>
        <v>4</v>
      </c>
      <c r="AI4" s="66">
        <f>COUNTIFS(N:N,"&gt;=16",N:N,"&lt;=25")</f>
        <v>0</v>
      </c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</row>
    <row r="5" spans="1:47" ht="76.349999999999994" customHeight="1" x14ac:dyDescent="0.2">
      <c r="A5" s="94"/>
      <c r="B5" s="100"/>
      <c r="C5" s="93"/>
      <c r="D5" s="102"/>
      <c r="E5" s="103"/>
      <c r="F5" s="34"/>
      <c r="G5" s="34" t="s">
        <v>0</v>
      </c>
      <c r="H5" s="22"/>
      <c r="I5" s="35" t="s">
        <v>63</v>
      </c>
      <c r="J5" s="9" t="s">
        <v>64</v>
      </c>
      <c r="K5" s="13">
        <v>2</v>
      </c>
      <c r="L5" s="68">
        <v>3</v>
      </c>
      <c r="M5" s="68">
        <v>2</v>
      </c>
      <c r="N5" s="35">
        <f t="shared" ref="N5:N42" si="2">(_xlfn.IFS(K5*L5&lt;=4,1,K5*L5&lt;=8,2,K5*L5&lt;=12,3,K5*L5&lt;=16,4,K5*L5&lt;=20,5)*M5)</f>
        <v>4</v>
      </c>
      <c r="O5" s="15" t="str" cm="1">
        <f t="array" ref="O5">_xlfn.IFS(
  AND(N5&gt;=0, N5&lt;=5), "Low",
  AND(N5&gt;=6, N5&lt;=9), "Medium",
  AND(N5&gt;=10, N5&lt;=15), "High",
  AND(N5&gt;=16, N5&lt;=25), "Very High"
)</f>
        <v>Low</v>
      </c>
      <c r="P5" s="107"/>
      <c r="Q5" s="108"/>
      <c r="R5" s="68">
        <v>2</v>
      </c>
      <c r="S5" s="68">
        <v>3</v>
      </c>
      <c r="T5" s="68">
        <v>2</v>
      </c>
      <c r="U5" s="36">
        <f t="shared" si="0"/>
        <v>4</v>
      </c>
      <c r="V5" s="15" t="str" cm="1">
        <f t="array" ref="V5">_xlfn.IFS(
  AND(U5&gt;=0, U5&lt;=5), "Low",
  AND(U5&gt;=6, U5&lt;=9), "Medium",
  AND(U5&gt;=10, U5&lt;=15), "High",
  AND(U5&gt;=16, U5&lt;=25), "Very High"
)</f>
        <v>Low</v>
      </c>
      <c r="W5" s="109"/>
      <c r="X5" s="68">
        <v>1</v>
      </c>
      <c r="Y5" s="68">
        <v>3</v>
      </c>
      <c r="Z5" s="68">
        <v>2</v>
      </c>
      <c r="AA5" s="36">
        <f t="shared" si="1"/>
        <v>2</v>
      </c>
      <c r="AB5" s="15" t="str" cm="1">
        <f t="array" ref="AB5">_xlfn.IFS(
  AND(AA5&gt;=0, AA5&lt;=5), "Low",
  AND(AA5&gt;=6, AA5&lt;=9), "Medium",
  AND(AA5&gt;=10, AA5&lt;=15), "High",
  AND(AA5&gt;=16, AA5&lt;=25), "Very High"
)</f>
        <v>Low</v>
      </c>
      <c r="AC5" s="2"/>
      <c r="AE5" s="66" t="s">
        <v>13</v>
      </c>
      <c r="AF5" s="66">
        <f>COUNTIFS(U:U,"&gt;=0",U:U,"&lt;=5")</f>
        <v>26</v>
      </c>
      <c r="AG5" s="66">
        <f>COUNTIFS(U:U,"&gt;=6",U:U,"&lt;=9")</f>
        <v>20</v>
      </c>
      <c r="AH5" s="66">
        <f>COUNTIFS(U:U,"&gt;=10",U:U,"&lt;=15")</f>
        <v>2</v>
      </c>
      <c r="AI5" s="66">
        <f>COUNTIFS(U:U,"&gt;=16",U:U,"&lt;=25")</f>
        <v>0</v>
      </c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</row>
    <row r="6" spans="1:47" ht="76.349999999999994" customHeight="1" x14ac:dyDescent="0.2">
      <c r="A6" s="91">
        <v>2</v>
      </c>
      <c r="B6" s="100" t="s">
        <v>36</v>
      </c>
      <c r="C6" s="93" t="s">
        <v>40</v>
      </c>
      <c r="D6" s="102" t="s">
        <v>66</v>
      </c>
      <c r="E6" s="103" t="s">
        <v>21</v>
      </c>
      <c r="F6" s="34"/>
      <c r="G6" s="34" t="s">
        <v>0</v>
      </c>
      <c r="H6" s="22"/>
      <c r="I6" s="101" t="s">
        <v>60</v>
      </c>
      <c r="J6" s="9" t="s">
        <v>61</v>
      </c>
      <c r="K6" s="13">
        <v>3</v>
      </c>
      <c r="L6" s="68">
        <v>4</v>
      </c>
      <c r="M6" s="68">
        <v>1</v>
      </c>
      <c r="N6" s="35">
        <f t="shared" si="2"/>
        <v>3</v>
      </c>
      <c r="O6" s="15" t="str" cm="1">
        <f t="array" ref="O6">_xlfn.IFS(
  AND(N6&gt;=0, N6&lt;=5), "Low",
  AND(N6&gt;=6, N6&lt;=9), "Medium",
  AND(N6&gt;=10, N6&lt;=15), "High",
  AND(N6&gt;=16, N6&lt;=25), "Very High"
)</f>
        <v>Low</v>
      </c>
      <c r="P6" s="102" t="s">
        <v>25</v>
      </c>
      <c r="Q6" s="108"/>
      <c r="R6" s="68">
        <v>2</v>
      </c>
      <c r="S6" s="68">
        <v>4</v>
      </c>
      <c r="T6" s="68">
        <v>1</v>
      </c>
      <c r="U6" s="36">
        <f t="shared" si="0"/>
        <v>2</v>
      </c>
      <c r="V6" s="15" t="str" cm="1">
        <f t="array" ref="V6">_xlfn.IFS(
  AND(U6&gt;=0, U6&lt;=5), "Low",
  AND(U6&gt;=6, U6&lt;=9), "Medium",
  AND(U6&gt;=10, U6&lt;=15), "High",
  AND(U6&gt;=16, U6&lt;=25), "Very High"
)</f>
        <v>Low</v>
      </c>
      <c r="W6" s="109"/>
      <c r="X6" s="68">
        <v>2</v>
      </c>
      <c r="Y6" s="68">
        <v>4</v>
      </c>
      <c r="Z6" s="68">
        <v>1</v>
      </c>
      <c r="AA6" s="36">
        <f t="shared" si="1"/>
        <v>2</v>
      </c>
      <c r="AB6" s="15" t="str" cm="1">
        <f t="array" ref="AB6">_xlfn.IFS(
  AND(AA6&gt;=0, AA6&lt;=5), "Low",
  AND(AA6&gt;=6, AA6&lt;=9), "Medium",
  AND(AA6&gt;=10, AA6&lt;=15), "High",
  AND(AA6&gt;=16, AA6&lt;=25), "Very High"
)</f>
        <v>Low</v>
      </c>
      <c r="AC6" s="2"/>
      <c r="AE6" s="66" t="s">
        <v>16</v>
      </c>
      <c r="AF6" s="66">
        <f>COUNTIFS(AA:AA,"&gt;=0",AA:AA,"&lt;=5")</f>
        <v>45</v>
      </c>
      <c r="AG6" s="66">
        <f>COUNTIFS(AA:AA,"&gt;=6",AA:AA,"&lt;=9")</f>
        <v>3</v>
      </c>
      <c r="AH6" s="66">
        <f>COUNTIFS(AA:AA,"&gt;=10",AA:AA,"&lt;=15")</f>
        <v>0</v>
      </c>
      <c r="AI6" s="66">
        <f>COUNTIFS(AA:AA,"&gt;=16",AA:AA,"&lt;=25")</f>
        <v>0</v>
      </c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</row>
    <row r="7" spans="1:47" ht="76.349999999999994" customHeight="1" x14ac:dyDescent="0.2">
      <c r="A7" s="91"/>
      <c r="B7" s="100"/>
      <c r="C7" s="93"/>
      <c r="D7" s="102"/>
      <c r="E7" s="103"/>
      <c r="F7" s="34"/>
      <c r="G7" s="34" t="s">
        <v>0</v>
      </c>
      <c r="H7" s="22"/>
      <c r="I7" s="101"/>
      <c r="J7" s="9" t="s">
        <v>62</v>
      </c>
      <c r="K7" s="13">
        <v>3</v>
      </c>
      <c r="L7" s="68">
        <v>3</v>
      </c>
      <c r="M7" s="68">
        <v>1</v>
      </c>
      <c r="N7" s="35">
        <f t="shared" si="2"/>
        <v>3</v>
      </c>
      <c r="O7" s="15" t="str" cm="1">
        <f t="array" ref="O7">_xlfn.IFS(
  AND(N7&gt;=0, N7&lt;=5), "Low",
  AND(N7&gt;=6, N7&lt;=9), "Medium",
  AND(N7&gt;=10, N7&lt;=15), "High",
  AND(N7&gt;=16, N7&lt;=25), "Very High"
)</f>
        <v>Low</v>
      </c>
      <c r="P7" s="102"/>
      <c r="Q7" s="108"/>
      <c r="R7" s="68">
        <v>2</v>
      </c>
      <c r="S7" s="68">
        <v>3</v>
      </c>
      <c r="T7" s="68">
        <v>1</v>
      </c>
      <c r="U7" s="36">
        <f t="shared" si="0"/>
        <v>2</v>
      </c>
      <c r="V7" s="15" t="str" cm="1">
        <f t="array" ref="V7">_xlfn.IFS(
  AND(U7&gt;=0, U7&lt;=5), "Low",
  AND(U7&gt;=6, U7&lt;=9), "Medium",
  AND(U7&gt;=10, U7&lt;=15), "High",
  AND(U7&gt;=16, U7&lt;=25), "Very High"
)</f>
        <v>Low</v>
      </c>
      <c r="W7" s="109"/>
      <c r="X7" s="68">
        <v>2</v>
      </c>
      <c r="Y7" s="68">
        <v>3</v>
      </c>
      <c r="Z7" s="68">
        <v>1</v>
      </c>
      <c r="AA7" s="36">
        <f t="shared" si="1"/>
        <v>2</v>
      </c>
      <c r="AB7" s="15" t="str" cm="1">
        <f t="array" ref="AB7">_xlfn.IFS(
  AND(AA7&gt;=0, AA7&lt;=5), "Low",
  AND(AA7&gt;=6, AA7&lt;=9), "Medium",
  AND(AA7&gt;=10, AA7&lt;=15), "High",
  AND(AA7&gt;=16, AA7&lt;=25), "Very High"
)</f>
        <v>Low</v>
      </c>
      <c r="AC7" s="2"/>
      <c r="AE7" s="22"/>
      <c r="AF7" s="22"/>
      <c r="AG7" s="22"/>
      <c r="AH7" s="22"/>
      <c r="AI7" s="67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</row>
    <row r="8" spans="1:47" ht="76.349999999999994" customHeight="1" x14ac:dyDescent="0.2">
      <c r="A8" s="91"/>
      <c r="B8" s="100"/>
      <c r="C8" s="93"/>
      <c r="D8" s="102"/>
      <c r="E8" s="103"/>
      <c r="F8" s="22"/>
      <c r="G8" s="34" t="s">
        <v>0</v>
      </c>
      <c r="H8" s="22"/>
      <c r="I8" s="35" t="s">
        <v>63</v>
      </c>
      <c r="J8" s="9" t="s">
        <v>64</v>
      </c>
      <c r="K8" s="13">
        <v>3</v>
      </c>
      <c r="L8" s="68">
        <v>3</v>
      </c>
      <c r="M8" s="68">
        <v>1</v>
      </c>
      <c r="N8" s="35">
        <f t="shared" si="2"/>
        <v>3</v>
      </c>
      <c r="O8" s="15" t="str" cm="1">
        <f t="array" ref="O8">_xlfn.IFS(
  AND(N8&gt;=0, N8&lt;=5), "Low",
  AND(N8&gt;=6, N8&lt;=9), "Medium",
  AND(N8&gt;=10, N8&lt;=15), "High",
  AND(N8&gt;=16, N8&lt;=25), "Very High"
)</f>
        <v>Low</v>
      </c>
      <c r="P8" s="102"/>
      <c r="Q8" s="108"/>
      <c r="R8" s="68">
        <v>2</v>
      </c>
      <c r="S8" s="68">
        <v>3</v>
      </c>
      <c r="T8" s="68">
        <v>1</v>
      </c>
      <c r="U8" s="36">
        <f t="shared" si="0"/>
        <v>2</v>
      </c>
      <c r="V8" s="15" t="str" cm="1">
        <f t="array" ref="V8">_xlfn.IFS(
  AND(U8&gt;=0, U8&lt;=5), "Low",
  AND(U8&gt;=6, U8&lt;=9), "Medium",
  AND(U8&gt;=10, U8&lt;=15), "High",
  AND(U8&gt;=16, U8&lt;=25), "Very High"
)</f>
        <v>Low</v>
      </c>
      <c r="W8" s="109"/>
      <c r="X8" s="68">
        <v>2</v>
      </c>
      <c r="Y8" s="68">
        <v>3</v>
      </c>
      <c r="Z8" s="68">
        <v>1</v>
      </c>
      <c r="AA8" s="36">
        <f t="shared" si="1"/>
        <v>2</v>
      </c>
      <c r="AB8" s="15" t="str" cm="1">
        <f t="array" ref="AB8">_xlfn.IFS(
  AND(AA8&gt;=0, AA8&lt;=5), "Low",
  AND(AA8&gt;=6, AA8&lt;=9), "Medium",
  AND(AA8&gt;=10, AA8&lt;=15), "High",
  AND(AA8&gt;=16, AA8&lt;=25), "Very High"
)</f>
        <v>Low</v>
      </c>
      <c r="AC8" s="2"/>
    </row>
    <row r="9" spans="1:47" ht="76.349999999999994" customHeight="1" x14ac:dyDescent="0.2">
      <c r="A9" s="91">
        <v>3</v>
      </c>
      <c r="B9" s="100"/>
      <c r="C9" s="93"/>
      <c r="D9" s="102" t="s">
        <v>67</v>
      </c>
      <c r="E9" s="103" t="s">
        <v>98</v>
      </c>
      <c r="F9" s="22"/>
      <c r="G9" s="34" t="s">
        <v>0</v>
      </c>
      <c r="H9" s="22"/>
      <c r="I9" s="101" t="s">
        <v>60</v>
      </c>
      <c r="J9" s="9" t="s">
        <v>61</v>
      </c>
      <c r="K9" s="13">
        <v>2</v>
      </c>
      <c r="L9" s="68">
        <v>4</v>
      </c>
      <c r="M9" s="68">
        <v>3</v>
      </c>
      <c r="N9" s="35">
        <f t="shared" si="2"/>
        <v>6</v>
      </c>
      <c r="O9" s="15" t="str" cm="1">
        <f t="array" ref="O9">_xlfn.IFS(
  AND(N9&gt;=0, N9&lt;=5), "Low",
  AND(N9&gt;=6, N9&lt;=9), "Medium",
  AND(N9&gt;=10, N9&lt;=15), "High",
  AND(N9&gt;=16, N9&lt;=25), "Very High"
)</f>
        <v>Medium</v>
      </c>
      <c r="P9" s="91"/>
      <c r="Q9" s="108"/>
      <c r="R9" s="68">
        <v>2</v>
      </c>
      <c r="S9" s="68">
        <v>4</v>
      </c>
      <c r="T9" s="68">
        <v>3</v>
      </c>
      <c r="U9" s="36">
        <f t="shared" si="0"/>
        <v>6</v>
      </c>
      <c r="V9" s="15" t="str" cm="1">
        <f t="array" ref="V9">_xlfn.IFS(
  AND(U9&gt;=0, U9&lt;=5), "Low",
  AND(U9&gt;=6, U9&lt;=9), "Medium",
  AND(U9&gt;=10, U9&lt;=15), "High",
  AND(U9&gt;=16, U9&lt;=25), "Very High"
)</f>
        <v>Medium</v>
      </c>
      <c r="W9" s="109"/>
      <c r="X9" s="68">
        <v>2</v>
      </c>
      <c r="Y9" s="68">
        <v>4</v>
      </c>
      <c r="Z9" s="68">
        <v>3</v>
      </c>
      <c r="AA9" s="36">
        <f t="shared" si="1"/>
        <v>6</v>
      </c>
      <c r="AB9" s="15" t="str" cm="1">
        <f t="array" ref="AB9">_xlfn.IFS(
  AND(AA9&gt;=0, AA9&lt;=5), "Low",
  AND(AA9&gt;=6, AA9&lt;=9), "Medium",
  AND(AA9&gt;=10, AA9&lt;=15), "High",
  AND(AA9&gt;=16, AA9&lt;=25), "Very High"
)</f>
        <v>Medium</v>
      </c>
      <c r="AC9" s="2"/>
    </row>
    <row r="10" spans="1:47" ht="76.349999999999994" customHeight="1" x14ac:dyDescent="0.2">
      <c r="A10" s="91"/>
      <c r="B10" s="100"/>
      <c r="C10" s="93"/>
      <c r="D10" s="102"/>
      <c r="E10" s="103"/>
      <c r="F10" s="22"/>
      <c r="G10" s="34" t="s">
        <v>0</v>
      </c>
      <c r="H10" s="22"/>
      <c r="I10" s="101"/>
      <c r="J10" s="9" t="s">
        <v>62</v>
      </c>
      <c r="K10" s="13">
        <v>2</v>
      </c>
      <c r="L10" s="68">
        <v>3</v>
      </c>
      <c r="M10" s="68">
        <v>3</v>
      </c>
      <c r="N10" s="35">
        <f t="shared" si="2"/>
        <v>6</v>
      </c>
      <c r="O10" s="15" t="str" cm="1">
        <f t="array" ref="O10">_xlfn.IFS(
  AND(N10&gt;=0, N10&lt;=5), "Low",
  AND(N10&gt;=6, N10&lt;=9), "Medium",
  AND(N10&gt;=10, N10&lt;=15), "High",
  AND(N10&gt;=16, N10&lt;=25), "Very High"
)</f>
        <v>Medium</v>
      </c>
      <c r="P10" s="91"/>
      <c r="Q10" s="108"/>
      <c r="R10" s="68">
        <v>2</v>
      </c>
      <c r="S10" s="68">
        <v>3</v>
      </c>
      <c r="T10" s="68">
        <v>3</v>
      </c>
      <c r="U10" s="36">
        <f t="shared" si="0"/>
        <v>6</v>
      </c>
      <c r="V10" s="15" t="str" cm="1">
        <f t="array" ref="V10">_xlfn.IFS(
  AND(U10&gt;=0, U10&lt;=5), "Low",
  AND(U10&gt;=6, U10&lt;=9), "Medium",
  AND(U10&gt;=10, U10&lt;=15), "High",
  AND(U10&gt;=16, U10&lt;=25), "Very High"
)</f>
        <v>Medium</v>
      </c>
      <c r="W10" s="109"/>
      <c r="X10" s="68">
        <v>2</v>
      </c>
      <c r="Y10" s="68">
        <v>3</v>
      </c>
      <c r="Z10" s="68">
        <v>3</v>
      </c>
      <c r="AA10" s="36">
        <f t="shared" si="1"/>
        <v>6</v>
      </c>
      <c r="AB10" s="15" t="str" cm="1">
        <f t="array" ref="AB10">_xlfn.IFS(
  AND(AA10&gt;=0, AA10&lt;=5), "Low",
  AND(AA10&gt;=6, AA10&lt;=9), "Medium",
  AND(AA10&gt;=10, AA10&lt;=15), "High",
  AND(AA10&gt;=16, AA10&lt;=25), "Very High"
)</f>
        <v>Medium</v>
      </c>
      <c r="AC10" s="2"/>
    </row>
    <row r="11" spans="1:47" ht="76.349999999999994" customHeight="1" x14ac:dyDescent="0.2">
      <c r="A11" s="91"/>
      <c r="B11" s="100"/>
      <c r="C11" s="93"/>
      <c r="D11" s="102"/>
      <c r="E11" s="103"/>
      <c r="F11" s="22"/>
      <c r="G11" s="34" t="s">
        <v>0</v>
      </c>
      <c r="H11" s="22"/>
      <c r="I11" s="35" t="s">
        <v>63</v>
      </c>
      <c r="J11" s="9" t="s">
        <v>64</v>
      </c>
      <c r="K11" s="13">
        <v>2</v>
      </c>
      <c r="L11" s="68">
        <v>3</v>
      </c>
      <c r="M11" s="68">
        <v>2</v>
      </c>
      <c r="N11" s="35">
        <f t="shared" si="2"/>
        <v>4</v>
      </c>
      <c r="O11" s="15" t="str" cm="1">
        <f t="array" ref="O11">_xlfn.IFS(
  AND(N11&gt;=0, N11&lt;=5), "Low",
  AND(N11&gt;=6, N11&lt;=9), "Medium",
  AND(N11&gt;=10, N11&lt;=15), "High",
  AND(N11&gt;=16, N11&lt;=25), "Very High"
)</f>
        <v>Low</v>
      </c>
      <c r="P11" s="91"/>
      <c r="Q11" s="108"/>
      <c r="R11" s="68">
        <v>2</v>
      </c>
      <c r="S11" s="68">
        <v>3</v>
      </c>
      <c r="T11" s="68">
        <v>2</v>
      </c>
      <c r="U11" s="36">
        <f t="shared" si="0"/>
        <v>4</v>
      </c>
      <c r="V11" s="15" t="str" cm="1">
        <f t="array" ref="V11">_xlfn.IFS(
  AND(U11&gt;=0, U11&lt;=5), "Low",
  AND(U11&gt;=6, U11&lt;=9), "Medium",
  AND(U11&gt;=10, U11&lt;=15), "High",
  AND(U11&gt;=16, U11&lt;=25), "Very High"
)</f>
        <v>Low</v>
      </c>
      <c r="W11" s="109"/>
      <c r="X11" s="68">
        <v>2</v>
      </c>
      <c r="Y11" s="68">
        <v>3</v>
      </c>
      <c r="Z11" s="68">
        <v>2</v>
      </c>
      <c r="AA11" s="36">
        <f t="shared" si="1"/>
        <v>4</v>
      </c>
      <c r="AB11" s="15" t="str" cm="1">
        <f t="array" ref="AB11">_xlfn.IFS(
  AND(AA11&gt;=0, AA11&lt;=5), "Low",
  AND(AA11&gt;=6, AA11&lt;=9), "Medium",
  AND(AA11&gt;=10, AA11&lt;=15), "High",
  AND(AA11&gt;=16, AA11&lt;=25), "Very High"
)</f>
        <v>Low</v>
      </c>
      <c r="AC11" s="2"/>
    </row>
    <row r="12" spans="1:47" ht="76.349999999999994" customHeight="1" x14ac:dyDescent="0.2">
      <c r="A12" s="94">
        <v>4</v>
      </c>
      <c r="B12" s="100"/>
      <c r="C12" s="92"/>
      <c r="D12" s="102" t="s">
        <v>68</v>
      </c>
      <c r="E12" s="103" t="s">
        <v>97</v>
      </c>
      <c r="F12" s="22"/>
      <c r="G12" s="34" t="s">
        <v>0</v>
      </c>
      <c r="H12" s="22"/>
      <c r="I12" s="101" t="s">
        <v>60</v>
      </c>
      <c r="J12" s="9" t="s">
        <v>61</v>
      </c>
      <c r="K12" s="13">
        <v>2</v>
      </c>
      <c r="L12" s="68">
        <v>4</v>
      </c>
      <c r="M12" s="68">
        <v>2</v>
      </c>
      <c r="N12" s="35">
        <f t="shared" si="2"/>
        <v>4</v>
      </c>
      <c r="O12" s="15" t="str" cm="1">
        <f t="array" ref="O12">_xlfn.IFS(
  AND(N12&gt;=0, N12&lt;=5), "Low",
  AND(N12&gt;=6, N12&lt;=9), "Medium",
  AND(N12&gt;=10, N12&lt;=15), "High",
  AND(N12&gt;=16, N12&lt;=25), "Very High"
)</f>
        <v>Low</v>
      </c>
      <c r="P12" s="107"/>
      <c r="Q12" s="108"/>
      <c r="R12" s="68">
        <v>2</v>
      </c>
      <c r="S12" s="68">
        <v>4</v>
      </c>
      <c r="T12" s="68">
        <v>2</v>
      </c>
      <c r="U12" s="36">
        <f t="shared" si="0"/>
        <v>4</v>
      </c>
      <c r="V12" s="15" t="str" cm="1">
        <f t="array" ref="V12">_xlfn.IFS(
  AND(U12&gt;=0, U12&lt;=5), "Low",
  AND(U12&gt;=6, U12&lt;=9), "Medium",
  AND(U12&gt;=10, U12&lt;=15), "High",
  AND(U12&gt;=16, U12&lt;=25), "Very High"
)</f>
        <v>Low</v>
      </c>
      <c r="W12" s="108"/>
      <c r="X12" s="68">
        <v>2</v>
      </c>
      <c r="Y12" s="68">
        <v>4</v>
      </c>
      <c r="Z12" s="68">
        <v>2</v>
      </c>
      <c r="AA12" s="36">
        <f t="shared" si="1"/>
        <v>4</v>
      </c>
      <c r="AB12" s="15" t="str" cm="1">
        <f t="array" ref="AB12">_xlfn.IFS(
  AND(AA12&gt;=0, AA12&lt;=5), "Low",
  AND(AA12&gt;=6, AA12&lt;=9), "Medium",
  AND(AA12&gt;=10, AA12&lt;=15), "High",
  AND(AA12&gt;=16, AA12&lt;=25), "Very High"
)</f>
        <v>Low</v>
      </c>
      <c r="AC12" s="2"/>
    </row>
    <row r="13" spans="1:47" ht="76.349999999999994" customHeight="1" x14ac:dyDescent="0.2">
      <c r="A13" s="94"/>
      <c r="B13" s="100"/>
      <c r="C13" s="92"/>
      <c r="D13" s="102"/>
      <c r="E13" s="103"/>
      <c r="F13" s="22"/>
      <c r="G13" s="34" t="s">
        <v>0</v>
      </c>
      <c r="H13" s="22"/>
      <c r="I13" s="101"/>
      <c r="J13" s="9" t="s">
        <v>62</v>
      </c>
      <c r="K13" s="13">
        <v>2</v>
      </c>
      <c r="L13" s="68">
        <v>3</v>
      </c>
      <c r="M13" s="68">
        <v>2</v>
      </c>
      <c r="N13" s="35">
        <f t="shared" si="2"/>
        <v>4</v>
      </c>
      <c r="O13" s="15" t="str" cm="1">
        <f t="array" ref="O13">_xlfn.IFS(
  AND(N13&gt;=0, N13&lt;=5), "Low",
  AND(N13&gt;=6, N13&lt;=9), "Medium",
  AND(N13&gt;=10, N13&lt;=15), "High",
  AND(N13&gt;=16, N13&lt;=25), "Very High"
)</f>
        <v>Low</v>
      </c>
      <c r="P13" s="107"/>
      <c r="Q13" s="108"/>
      <c r="R13" s="68">
        <v>2</v>
      </c>
      <c r="S13" s="68">
        <v>3</v>
      </c>
      <c r="T13" s="68">
        <v>2</v>
      </c>
      <c r="U13" s="36">
        <f t="shared" si="0"/>
        <v>4</v>
      </c>
      <c r="V13" s="15" t="str" cm="1">
        <f t="array" ref="V13">_xlfn.IFS(
  AND(U13&gt;=0, U13&lt;=5), "Low",
  AND(U13&gt;=6, U13&lt;=9), "Medium",
  AND(U13&gt;=10, U13&lt;=15), "High",
  AND(U13&gt;=16, U13&lt;=25), "Very High"
)</f>
        <v>Low</v>
      </c>
      <c r="W13" s="108"/>
      <c r="X13" s="68">
        <v>2</v>
      </c>
      <c r="Y13" s="68">
        <v>3</v>
      </c>
      <c r="Z13" s="68">
        <v>2</v>
      </c>
      <c r="AA13" s="36">
        <f t="shared" si="1"/>
        <v>4</v>
      </c>
      <c r="AB13" s="15" t="str" cm="1">
        <f t="array" ref="AB13">_xlfn.IFS(
  AND(AA13&gt;=0, AA13&lt;=5), "Low",
  AND(AA13&gt;=6, AA13&lt;=9), "Medium",
  AND(AA13&gt;=10, AA13&lt;=15), "High",
  AND(AA13&gt;=16, AA13&lt;=25), "Very High"
)</f>
        <v>Low</v>
      </c>
      <c r="AC13" s="2"/>
    </row>
    <row r="14" spans="1:47" ht="76.349999999999994" customHeight="1" x14ac:dyDescent="0.2">
      <c r="A14" s="94"/>
      <c r="B14" s="100"/>
      <c r="C14" s="92"/>
      <c r="D14" s="102"/>
      <c r="E14" s="103"/>
      <c r="F14" s="22"/>
      <c r="G14" s="34" t="s">
        <v>0</v>
      </c>
      <c r="H14" s="22"/>
      <c r="I14" s="35" t="s">
        <v>63</v>
      </c>
      <c r="J14" s="9" t="s">
        <v>64</v>
      </c>
      <c r="K14" s="13">
        <v>2</v>
      </c>
      <c r="L14" s="68">
        <v>3</v>
      </c>
      <c r="M14" s="68">
        <v>3</v>
      </c>
      <c r="N14" s="35">
        <f t="shared" si="2"/>
        <v>6</v>
      </c>
      <c r="O14" s="15" t="str" cm="1">
        <f t="array" ref="O14">_xlfn.IFS(
  AND(N14&gt;=0, N14&lt;=5), "Low",
  AND(N14&gt;=6, N14&lt;=9), "Medium",
  AND(N14&gt;=10, N14&lt;=15), "High",
  AND(N14&gt;=16, N14&lt;=25), "Very High"
)</f>
        <v>Medium</v>
      </c>
      <c r="P14" s="107"/>
      <c r="Q14" s="108"/>
      <c r="R14" s="68">
        <v>2</v>
      </c>
      <c r="S14" s="68">
        <v>3</v>
      </c>
      <c r="T14" s="68">
        <v>3</v>
      </c>
      <c r="U14" s="36">
        <f t="shared" si="0"/>
        <v>6</v>
      </c>
      <c r="V14" s="15" t="str" cm="1">
        <f t="array" ref="V14">_xlfn.IFS(
  AND(U14&gt;=0, U14&lt;=5), "Low",
  AND(U14&gt;=6, U14&lt;=9), "Medium",
  AND(U14&gt;=10, U14&lt;=15), "High",
  AND(U14&gt;=16, U14&lt;=25), "Very High"
)</f>
        <v>Medium</v>
      </c>
      <c r="W14" s="108"/>
      <c r="X14" s="68">
        <v>2</v>
      </c>
      <c r="Y14" s="68">
        <v>3</v>
      </c>
      <c r="Z14" s="68">
        <v>3</v>
      </c>
      <c r="AA14" s="36">
        <f t="shared" si="1"/>
        <v>6</v>
      </c>
      <c r="AB14" s="15" t="str" cm="1">
        <f t="array" ref="AB14">_xlfn.IFS(
  AND(AA14&gt;=0, AA14&lt;=5), "Low",
  AND(AA14&gt;=6, AA14&lt;=9), "Medium",
  AND(AA14&gt;=10, AA14&lt;=15), "High",
  AND(AA14&gt;=16, AA14&lt;=25), "Very High"
)</f>
        <v>Medium</v>
      </c>
      <c r="AC14" s="2"/>
    </row>
    <row r="15" spans="1:47" ht="76.349999999999994" customHeight="1" x14ac:dyDescent="0.2">
      <c r="A15" s="91">
        <v>5</v>
      </c>
      <c r="B15" s="100"/>
      <c r="C15" s="92"/>
      <c r="D15" s="102" t="s">
        <v>48</v>
      </c>
      <c r="E15" s="103" t="s">
        <v>99</v>
      </c>
      <c r="F15" s="22"/>
      <c r="G15" s="34" t="s">
        <v>0</v>
      </c>
      <c r="H15" s="22"/>
      <c r="I15" s="101" t="s">
        <v>60</v>
      </c>
      <c r="J15" s="9" t="s">
        <v>61</v>
      </c>
      <c r="K15" s="13">
        <v>2</v>
      </c>
      <c r="L15" s="68">
        <v>4</v>
      </c>
      <c r="M15" s="68">
        <v>2</v>
      </c>
      <c r="N15" s="35">
        <f t="shared" si="2"/>
        <v>4</v>
      </c>
      <c r="O15" s="15" t="str" cm="1">
        <f t="array" ref="O15">_xlfn.IFS(
  AND(N15&gt;=0, N15&lt;=5), "Low",
  AND(N15&gt;=6, N15&lt;=9), "Medium",
  AND(N15&gt;=10, N15&lt;=15), "High",
  AND(N15&gt;=16, N15&lt;=25), "Very High"
)</f>
        <v>Low</v>
      </c>
      <c r="P15" s="107"/>
      <c r="Q15" s="109"/>
      <c r="R15" s="68">
        <f>K15</f>
        <v>2</v>
      </c>
      <c r="S15" s="68">
        <f>L15</f>
        <v>4</v>
      </c>
      <c r="T15" s="68">
        <f>M15</f>
        <v>2</v>
      </c>
      <c r="U15" s="36">
        <f t="shared" si="0"/>
        <v>4</v>
      </c>
      <c r="V15" s="15" t="str" cm="1">
        <f t="array" ref="V15">_xlfn.IFS(
  AND(U15&gt;=0, U15&lt;=5), "Low",
  AND(U15&gt;=6, U15&lt;=9), "Medium",
  AND(U15&gt;=10, U15&lt;=15), "High",
  AND(U15&gt;=16, U15&lt;=25), "Very High"
)</f>
        <v>Low</v>
      </c>
      <c r="W15" s="112"/>
      <c r="X15" s="68">
        <v>2</v>
      </c>
      <c r="Y15" s="68">
        <f>R15</f>
        <v>2</v>
      </c>
      <c r="Z15" s="68">
        <f>S15</f>
        <v>4</v>
      </c>
      <c r="AA15" s="36">
        <f>(_xlfn.IFS(X15*Y15&lt;=4,1,X15*Y15&lt;=8,2,X15*Y15&lt;=12,3,X15*Y15&lt;=16,4,X15*Y15&lt;=20,5)*Z15)</f>
        <v>4</v>
      </c>
      <c r="AB15" s="15" t="str" cm="1">
        <f t="array" ref="AB15">_xlfn.IFS(
  AND(AA15&gt;=0, AA15&lt;=5), "Low",
  AND(AA15&gt;=6, AA15&lt;=9), "Medium",
  AND(AA15&gt;=10, AA15&lt;=15), "High",
  AND(AA15&gt;=16, AA15&lt;=25), "Very High"
)</f>
        <v>Low</v>
      </c>
      <c r="AC15" s="2"/>
    </row>
    <row r="16" spans="1:47" ht="76.349999999999994" customHeight="1" x14ac:dyDescent="0.2">
      <c r="A16" s="91"/>
      <c r="B16" s="100"/>
      <c r="C16" s="92"/>
      <c r="D16" s="102"/>
      <c r="E16" s="103"/>
      <c r="F16" s="22"/>
      <c r="G16" s="34" t="s">
        <v>0</v>
      </c>
      <c r="H16" s="22"/>
      <c r="I16" s="101"/>
      <c r="J16" s="9" t="s">
        <v>62</v>
      </c>
      <c r="K16" s="13">
        <v>2</v>
      </c>
      <c r="L16" s="68">
        <v>3</v>
      </c>
      <c r="M16" s="68">
        <v>2</v>
      </c>
      <c r="N16" s="35">
        <f t="shared" si="2"/>
        <v>4</v>
      </c>
      <c r="O16" s="15" t="str" cm="1">
        <f t="array" ref="O16">_xlfn.IFS(
  AND(N16&gt;=0, N16&lt;=5), "Low",
  AND(N16&gt;=6, N16&lt;=9), "Medium",
  AND(N16&gt;=10, N16&lt;=15), "High",
  AND(N16&gt;=16, N16&lt;=25), "Very High"
)</f>
        <v>Low</v>
      </c>
      <c r="P16" s="107"/>
      <c r="Q16" s="109"/>
      <c r="R16" s="68">
        <f t="shared" ref="R16:R17" si="3">K16</f>
        <v>2</v>
      </c>
      <c r="S16" s="68">
        <f t="shared" ref="S16:S17" si="4">L16</f>
        <v>3</v>
      </c>
      <c r="T16" s="68">
        <f t="shared" ref="T16:T17" si="5">M16</f>
        <v>2</v>
      </c>
      <c r="U16" s="36">
        <f t="shared" si="0"/>
        <v>4</v>
      </c>
      <c r="V16" s="15" t="str" cm="1">
        <f t="array" ref="V16">_xlfn.IFS(
  AND(U16&gt;=0, U16&lt;=5), "Low",
  AND(U16&gt;=6, U16&lt;=9), "Medium",
  AND(U16&gt;=10, U16&lt;=15), "High",
  AND(U16&gt;=16, U16&lt;=25), "Very High"
)</f>
        <v>Low</v>
      </c>
      <c r="W16" s="112"/>
      <c r="X16" s="68">
        <v>2</v>
      </c>
      <c r="Y16" s="68">
        <f t="shared" ref="Y16:Y17" si="6">R16</f>
        <v>2</v>
      </c>
      <c r="Z16" s="68">
        <f t="shared" ref="Z16:Z17" si="7">S16</f>
        <v>3</v>
      </c>
      <c r="AA16" s="36">
        <f t="shared" si="1"/>
        <v>3</v>
      </c>
      <c r="AB16" s="15" t="str" cm="1">
        <f t="array" ref="AB16">_xlfn.IFS(
  AND(AA16&gt;=0, AA16&lt;=5), "Low",
  AND(AA16&gt;=6, AA16&lt;=9), "Medium",
  AND(AA16&gt;=10, AA16&lt;=15), "High",
  AND(AA16&gt;=16, AA16&lt;=25), "Very High"
)</f>
        <v>Low</v>
      </c>
      <c r="AC16" s="2"/>
    </row>
    <row r="17" spans="1:29" ht="76.349999999999994" customHeight="1" x14ac:dyDescent="0.2">
      <c r="A17" s="91"/>
      <c r="B17" s="100"/>
      <c r="C17" s="92"/>
      <c r="D17" s="102"/>
      <c r="E17" s="103"/>
      <c r="F17" s="22"/>
      <c r="G17" s="34" t="s">
        <v>0</v>
      </c>
      <c r="H17" s="22"/>
      <c r="I17" s="35" t="s">
        <v>63</v>
      </c>
      <c r="J17" s="9" t="s">
        <v>64</v>
      </c>
      <c r="K17" s="13">
        <v>2</v>
      </c>
      <c r="L17" s="68">
        <v>3</v>
      </c>
      <c r="M17" s="68">
        <v>3</v>
      </c>
      <c r="N17" s="35">
        <f t="shared" si="2"/>
        <v>6</v>
      </c>
      <c r="O17" s="15" t="str" cm="1">
        <f t="array" ref="O17">_xlfn.IFS(
  AND(N17&gt;=0, N17&lt;=5), "Low",
  AND(N17&gt;=6, N17&lt;=9), "Medium",
  AND(N17&gt;=10, N17&lt;=15), "High",
  AND(N17&gt;=16, N17&lt;=25), "Very High"
)</f>
        <v>Medium</v>
      </c>
      <c r="P17" s="107"/>
      <c r="Q17" s="109"/>
      <c r="R17" s="68">
        <f t="shared" si="3"/>
        <v>2</v>
      </c>
      <c r="S17" s="68">
        <f t="shared" si="4"/>
        <v>3</v>
      </c>
      <c r="T17" s="68">
        <f t="shared" si="5"/>
        <v>3</v>
      </c>
      <c r="U17" s="36">
        <f t="shared" si="0"/>
        <v>6</v>
      </c>
      <c r="V17" s="15" t="str" cm="1">
        <f t="array" ref="V17">_xlfn.IFS(
  AND(U17&gt;=0, U17&lt;=5), "Low",
  AND(U17&gt;=6, U17&lt;=9), "Medium",
  AND(U17&gt;=10, U17&lt;=15), "High",
  AND(U17&gt;=16, U17&lt;=25), "Very High"
)</f>
        <v>Medium</v>
      </c>
      <c r="W17" s="112"/>
      <c r="X17" s="68">
        <v>2</v>
      </c>
      <c r="Y17" s="68">
        <f t="shared" si="6"/>
        <v>2</v>
      </c>
      <c r="Z17" s="68">
        <f t="shared" si="7"/>
        <v>3</v>
      </c>
      <c r="AA17" s="36">
        <f t="shared" si="1"/>
        <v>3</v>
      </c>
      <c r="AB17" s="15" t="str" cm="1">
        <f t="array" ref="AB17">_xlfn.IFS(
  AND(AA17&gt;=0, AA17&lt;=5), "Low",
  AND(AA17&gt;=6, AA17&lt;=9), "Medium",
  AND(AA17&gt;=10, AA17&lt;=15), "High",
  AND(AA17&gt;=16, AA17&lt;=25), "Very High"
)</f>
        <v>Low</v>
      </c>
      <c r="AC17" s="2"/>
    </row>
    <row r="18" spans="1:29" ht="76.349999999999994" customHeight="1" x14ac:dyDescent="0.2">
      <c r="A18" s="91">
        <v>6</v>
      </c>
      <c r="B18" s="100"/>
      <c r="C18" s="93" t="s">
        <v>41</v>
      </c>
      <c r="D18" s="102" t="s">
        <v>66</v>
      </c>
      <c r="E18" s="103" t="s">
        <v>21</v>
      </c>
      <c r="F18" s="22"/>
      <c r="G18" s="34" t="s">
        <v>0</v>
      </c>
      <c r="H18" s="22"/>
      <c r="I18" s="101" t="s">
        <v>60</v>
      </c>
      <c r="J18" s="9" t="s">
        <v>61</v>
      </c>
      <c r="K18" s="13">
        <v>3</v>
      </c>
      <c r="L18" s="68">
        <v>4</v>
      </c>
      <c r="M18" s="68">
        <v>1</v>
      </c>
      <c r="N18" s="35">
        <f>(_xlfn.IFS(K18*L18&lt;=4,1,K18*L18&lt;=8,2,K18*L18&lt;=12,3,K18*L18&lt;=16,4,K18*L18&lt;=20,5)*M18)</f>
        <v>3</v>
      </c>
      <c r="O18" s="15" t="str" cm="1">
        <f t="array" ref="O18">_xlfn.IFS(
  AND(N18&gt;=0, N18&lt;=5), "Low",
  AND(N18&gt;=6, N18&lt;=9), "Medium",
  AND(N18&gt;=10, N18&lt;=15), "High",
  AND(N18&gt;=16, N18&lt;=25), "Very High"
)</f>
        <v>Low</v>
      </c>
      <c r="P18" s="107"/>
      <c r="Q18" s="109" t="s">
        <v>93</v>
      </c>
      <c r="R18" s="68">
        <v>2</v>
      </c>
      <c r="S18" s="68">
        <v>4</v>
      </c>
      <c r="T18" s="68">
        <v>1</v>
      </c>
      <c r="U18" s="36">
        <f t="shared" si="0"/>
        <v>2</v>
      </c>
      <c r="V18" s="15" t="str" cm="1">
        <f t="array" ref="V18">_xlfn.IFS(
  AND(U18&gt;=0, U18&lt;=5), "Low",
  AND(U18&gt;=6, U18&lt;=9), "Medium",
  AND(U18&gt;=10, U18&lt;=15), "High",
  AND(U18&gt;=16, U18&lt;=25), "Very High"
)</f>
        <v>Low</v>
      </c>
      <c r="W18" s="108" t="s">
        <v>30</v>
      </c>
      <c r="X18" s="68">
        <v>1</v>
      </c>
      <c r="Y18" s="68">
        <v>4</v>
      </c>
      <c r="Z18" s="68">
        <v>1</v>
      </c>
      <c r="AA18" s="36">
        <f t="shared" si="1"/>
        <v>1</v>
      </c>
      <c r="AB18" s="15" t="str" cm="1">
        <f t="array" ref="AB18">_xlfn.IFS(
  AND(AA18&gt;=0, AA18&lt;=5), "Low",
  AND(AA18&gt;=6, AA18&lt;=9), "Medium",
  AND(AA18&gt;=10, AA18&lt;=15), "High",
  AND(AA18&gt;=16, AA18&lt;=25), "Very High"
)</f>
        <v>Low</v>
      </c>
      <c r="AC18" s="2"/>
    </row>
    <row r="19" spans="1:29" ht="76.349999999999994" customHeight="1" x14ac:dyDescent="0.2">
      <c r="A19" s="91"/>
      <c r="B19" s="100"/>
      <c r="C19" s="93"/>
      <c r="D19" s="102"/>
      <c r="E19" s="103"/>
      <c r="F19" s="22"/>
      <c r="G19" s="34" t="s">
        <v>0</v>
      </c>
      <c r="H19" s="22"/>
      <c r="I19" s="101"/>
      <c r="J19" s="9" t="s">
        <v>62</v>
      </c>
      <c r="K19" s="13">
        <v>3</v>
      </c>
      <c r="L19" s="68">
        <v>3</v>
      </c>
      <c r="M19" s="68">
        <v>1</v>
      </c>
      <c r="N19" s="35">
        <f t="shared" si="2"/>
        <v>3</v>
      </c>
      <c r="O19" s="15" t="str" cm="1">
        <f t="array" ref="O19">_xlfn.IFS(
  AND(N19&gt;=0, N19&lt;=5), "Low",
  AND(N19&gt;=6, N19&lt;=9), "Medium",
  AND(N19&gt;=10, N19&lt;=15), "High",
  AND(N19&gt;=16, N19&lt;=25), "Very High"
)</f>
        <v>Low</v>
      </c>
      <c r="P19" s="107"/>
      <c r="Q19" s="109"/>
      <c r="R19" s="68">
        <v>2</v>
      </c>
      <c r="S19" s="68">
        <v>3</v>
      </c>
      <c r="T19" s="68">
        <v>1</v>
      </c>
      <c r="U19" s="36">
        <f t="shared" si="0"/>
        <v>2</v>
      </c>
      <c r="V19" s="15" t="str" cm="1">
        <f t="array" ref="V19">_xlfn.IFS(
  AND(U19&gt;=0, U19&lt;=5), "Low",
  AND(U19&gt;=6, U19&lt;=9), "Medium",
  AND(U19&gt;=10, U19&lt;=15), "High",
  AND(U19&gt;=16, U19&lt;=25), "Very High"
)</f>
        <v>Low</v>
      </c>
      <c r="W19" s="108"/>
      <c r="X19" s="68">
        <v>1</v>
      </c>
      <c r="Y19" s="68">
        <v>3</v>
      </c>
      <c r="Z19" s="68">
        <v>1</v>
      </c>
      <c r="AA19" s="36">
        <f t="shared" si="1"/>
        <v>1</v>
      </c>
      <c r="AB19" s="15" t="str" cm="1">
        <f t="array" ref="AB19">_xlfn.IFS(
  AND(AA19&gt;=0, AA19&lt;=5), "Low",
  AND(AA19&gt;=6, AA19&lt;=9), "Medium",
  AND(AA19&gt;=10, AA19&lt;=15), "High",
  AND(AA19&gt;=16, AA19&lt;=25), "Very High"
)</f>
        <v>Low</v>
      </c>
      <c r="AC19" s="2"/>
    </row>
    <row r="20" spans="1:29" ht="76.349999999999994" customHeight="1" x14ac:dyDescent="0.2">
      <c r="A20" s="91"/>
      <c r="B20" s="100"/>
      <c r="C20" s="93"/>
      <c r="D20" s="102"/>
      <c r="E20" s="103"/>
      <c r="F20" s="22"/>
      <c r="G20" s="34" t="s">
        <v>0</v>
      </c>
      <c r="H20" s="22"/>
      <c r="I20" s="35" t="s">
        <v>63</v>
      </c>
      <c r="J20" s="9" t="s">
        <v>64</v>
      </c>
      <c r="K20" s="13">
        <v>3</v>
      </c>
      <c r="L20" s="68">
        <v>3</v>
      </c>
      <c r="M20" s="68">
        <v>1</v>
      </c>
      <c r="N20" s="35">
        <f t="shared" si="2"/>
        <v>3</v>
      </c>
      <c r="O20" s="15" t="str" cm="1">
        <f t="array" ref="O20">_xlfn.IFS(
  AND(N20&gt;=0, N20&lt;=5), "Low",
  AND(N20&gt;=6, N20&lt;=9), "Medium",
  AND(N20&gt;=10, N20&lt;=15), "High",
  AND(N20&gt;=16, N20&lt;=25), "Very High"
)</f>
        <v>Low</v>
      </c>
      <c r="P20" s="107"/>
      <c r="Q20" s="109"/>
      <c r="R20" s="68">
        <v>2</v>
      </c>
      <c r="S20" s="68">
        <v>3</v>
      </c>
      <c r="T20" s="68">
        <v>1</v>
      </c>
      <c r="U20" s="36">
        <f t="shared" si="0"/>
        <v>2</v>
      </c>
      <c r="V20" s="15" t="str" cm="1">
        <f t="array" ref="V20">_xlfn.IFS(
  AND(U20&gt;=0, U20&lt;=5), "Low",
  AND(U20&gt;=6, U20&lt;=9), "Medium",
  AND(U20&gt;=10, U20&lt;=15), "High",
  AND(U20&gt;=16, U20&lt;=25), "Very High"
)</f>
        <v>Low</v>
      </c>
      <c r="W20" s="108"/>
      <c r="X20" s="68">
        <v>1</v>
      </c>
      <c r="Y20" s="68">
        <v>3</v>
      </c>
      <c r="Z20" s="68">
        <v>1</v>
      </c>
      <c r="AA20" s="36">
        <f t="shared" si="1"/>
        <v>1</v>
      </c>
      <c r="AB20" s="15" t="str" cm="1">
        <f t="array" ref="AB20">_xlfn.IFS(
  AND(AA20&gt;=0, AA20&lt;=5), "Low",
  AND(AA20&gt;=6, AA20&lt;=9), "Medium",
  AND(AA20&gt;=10, AA20&lt;=15), "High",
  AND(AA20&gt;=16, AA20&lt;=25), "Very High"
)</f>
        <v>Low</v>
      </c>
      <c r="AC20" s="2"/>
    </row>
    <row r="21" spans="1:29" ht="76.349999999999994" customHeight="1" x14ac:dyDescent="0.2">
      <c r="A21" s="91">
        <v>7</v>
      </c>
      <c r="B21" s="100"/>
      <c r="C21" s="93"/>
      <c r="D21" s="102" t="s">
        <v>67</v>
      </c>
      <c r="E21" s="103" t="s">
        <v>98</v>
      </c>
      <c r="F21" s="22"/>
      <c r="G21" s="34" t="s">
        <v>0</v>
      </c>
      <c r="H21" s="22"/>
      <c r="I21" s="101" t="s">
        <v>60</v>
      </c>
      <c r="J21" s="9" t="s">
        <v>61</v>
      </c>
      <c r="K21" s="13">
        <v>5</v>
      </c>
      <c r="L21" s="68">
        <v>4</v>
      </c>
      <c r="M21" s="68">
        <v>3</v>
      </c>
      <c r="N21" s="35">
        <f t="shared" si="2"/>
        <v>15</v>
      </c>
      <c r="O21" s="15" t="str" cm="1">
        <f t="array" ref="O21">_xlfn.IFS(
  AND(N21&gt;=0, N21&lt;=5), "Low",
  AND(N21&gt;=6, N21&lt;=9), "Medium",
  AND(N21&gt;=10, N21&lt;=15), "High",
  AND(N21&gt;=16, N21&lt;=25), "Very High"
)</f>
        <v>High</v>
      </c>
      <c r="P21" s="107"/>
      <c r="Q21" s="109" t="s">
        <v>93</v>
      </c>
      <c r="R21" s="68">
        <v>2</v>
      </c>
      <c r="S21" s="68">
        <v>4</v>
      </c>
      <c r="T21" s="68">
        <v>3</v>
      </c>
      <c r="U21" s="36">
        <f t="shared" si="0"/>
        <v>6</v>
      </c>
      <c r="V21" s="15" t="str" cm="1">
        <f t="array" ref="V21">_xlfn.IFS(
  AND(U21&gt;=0, U21&lt;=5), "Low",
  AND(U21&gt;=6, U21&lt;=9), "Medium",
  AND(U21&gt;=10, U21&lt;=15), "High",
  AND(U21&gt;=16, U21&lt;=25), "Very High"
)</f>
        <v>Medium</v>
      </c>
      <c r="W21" s="108" t="s">
        <v>30</v>
      </c>
      <c r="X21" s="68">
        <v>1</v>
      </c>
      <c r="Y21" s="68">
        <v>4</v>
      </c>
      <c r="Z21" s="68">
        <v>3</v>
      </c>
      <c r="AA21" s="36">
        <f t="shared" si="1"/>
        <v>3</v>
      </c>
      <c r="AB21" s="15" t="str" cm="1">
        <f t="array" ref="AB21">_xlfn.IFS(
  AND(AA21&gt;=0, AA21&lt;=5), "Low",
  AND(AA21&gt;=6, AA21&lt;=9), "Medium",
  AND(AA21&gt;=10, AA21&lt;=15), "High",
  AND(AA21&gt;=16, AA21&lt;=25), "Very High"
)</f>
        <v>Low</v>
      </c>
      <c r="AC21" s="2"/>
    </row>
    <row r="22" spans="1:29" ht="76.349999999999994" customHeight="1" x14ac:dyDescent="0.2">
      <c r="A22" s="91"/>
      <c r="B22" s="100"/>
      <c r="C22" s="93"/>
      <c r="D22" s="102"/>
      <c r="E22" s="103"/>
      <c r="F22" s="22"/>
      <c r="G22" s="34" t="s">
        <v>0</v>
      </c>
      <c r="H22" s="22"/>
      <c r="I22" s="101"/>
      <c r="J22" s="9" t="s">
        <v>62</v>
      </c>
      <c r="K22" s="13">
        <v>5</v>
      </c>
      <c r="L22" s="68">
        <v>3</v>
      </c>
      <c r="M22" s="68">
        <v>3</v>
      </c>
      <c r="N22" s="35">
        <f t="shared" si="2"/>
        <v>12</v>
      </c>
      <c r="O22" s="15" t="str" cm="1">
        <f t="array" ref="O22">_xlfn.IFS(
  AND(N22&gt;=0, N22&lt;=5), "Low",
  AND(N22&gt;=6, N22&lt;=9), "Medium",
  AND(N22&gt;=10, N22&lt;=15), "High",
  AND(N22&gt;=16, N22&lt;=25), "Very High"
)</f>
        <v>High</v>
      </c>
      <c r="P22" s="107"/>
      <c r="Q22" s="109"/>
      <c r="R22" s="68">
        <v>2</v>
      </c>
      <c r="S22" s="68">
        <v>3</v>
      </c>
      <c r="T22" s="68">
        <v>3</v>
      </c>
      <c r="U22" s="36">
        <f t="shared" si="0"/>
        <v>6</v>
      </c>
      <c r="V22" s="15" t="str" cm="1">
        <f t="array" ref="V22">_xlfn.IFS(
  AND(U22&gt;=0, U22&lt;=5), "Low",
  AND(U22&gt;=6, U22&lt;=9), "Medium",
  AND(U22&gt;=10, U22&lt;=15), "High",
  AND(U22&gt;=16, U22&lt;=25), "Very High"
)</f>
        <v>Medium</v>
      </c>
      <c r="W22" s="108"/>
      <c r="X22" s="68">
        <v>1</v>
      </c>
      <c r="Y22" s="68">
        <v>3</v>
      </c>
      <c r="Z22" s="68">
        <v>3</v>
      </c>
      <c r="AA22" s="36">
        <f t="shared" si="1"/>
        <v>3</v>
      </c>
      <c r="AB22" s="15" t="str" cm="1">
        <f t="array" ref="AB22">_xlfn.IFS(
  AND(AA22&gt;=0, AA22&lt;=5), "Low",
  AND(AA22&gt;=6, AA22&lt;=9), "Medium",
  AND(AA22&gt;=10, AA22&lt;=15), "High",
  AND(AA22&gt;=16, AA22&lt;=25), "Very High"
)</f>
        <v>Low</v>
      </c>
      <c r="AC22" s="2"/>
    </row>
    <row r="23" spans="1:29" ht="76.349999999999994" customHeight="1" x14ac:dyDescent="0.2">
      <c r="A23" s="91"/>
      <c r="B23" s="100"/>
      <c r="C23" s="93"/>
      <c r="D23" s="102"/>
      <c r="E23" s="103"/>
      <c r="F23" s="22"/>
      <c r="G23" s="34" t="s">
        <v>0</v>
      </c>
      <c r="H23" s="22"/>
      <c r="I23" s="35" t="s">
        <v>63</v>
      </c>
      <c r="J23" s="9" t="s">
        <v>64</v>
      </c>
      <c r="K23" s="13">
        <v>5</v>
      </c>
      <c r="L23" s="68">
        <v>3</v>
      </c>
      <c r="M23" s="68">
        <v>2</v>
      </c>
      <c r="N23" s="35">
        <f t="shared" si="2"/>
        <v>8</v>
      </c>
      <c r="O23" s="15" t="str" cm="1">
        <f t="array" ref="O23">_xlfn.IFS(
  AND(N23&gt;=0, N23&lt;=5), "Low",
  AND(N23&gt;=6, N23&lt;=9), "Medium",
  AND(N23&gt;=10, N23&lt;=15), "High",
  AND(N23&gt;=16, N23&lt;=25), "Very High"
)</f>
        <v>Medium</v>
      </c>
      <c r="P23" s="107"/>
      <c r="Q23" s="109"/>
      <c r="R23" s="68">
        <v>2</v>
      </c>
      <c r="S23" s="68">
        <v>3</v>
      </c>
      <c r="T23" s="68">
        <v>2</v>
      </c>
      <c r="U23" s="36">
        <f t="shared" si="0"/>
        <v>4</v>
      </c>
      <c r="V23" s="15" t="str" cm="1">
        <f t="array" ref="V23">_xlfn.IFS(
  AND(U23&gt;=0, U23&lt;=5), "Low",
  AND(U23&gt;=6, U23&lt;=9), "Medium",
  AND(U23&gt;=10, U23&lt;=15), "High",
  AND(U23&gt;=16, U23&lt;=25), "Very High"
)</f>
        <v>Low</v>
      </c>
      <c r="W23" s="108"/>
      <c r="X23" s="68">
        <v>1</v>
      </c>
      <c r="Y23" s="68">
        <v>3</v>
      </c>
      <c r="Z23" s="68">
        <v>2</v>
      </c>
      <c r="AA23" s="36">
        <f t="shared" si="1"/>
        <v>2</v>
      </c>
      <c r="AB23" s="15" t="str" cm="1">
        <f t="array" ref="AB23">_xlfn.IFS(
  AND(AA23&gt;=0, AA23&lt;=5), "Low",
  AND(AA23&gt;=6, AA23&lt;=9), "Medium",
  AND(AA23&gt;=10, AA23&lt;=15), "High",
  AND(AA23&gt;=16, AA23&lt;=25), "Very High"
)</f>
        <v>Low</v>
      </c>
      <c r="AC23" s="2"/>
    </row>
    <row r="24" spans="1:29" ht="76.349999999999994" customHeight="1" x14ac:dyDescent="0.2">
      <c r="A24" s="91">
        <v>8</v>
      </c>
      <c r="B24" s="100"/>
      <c r="C24" s="92"/>
      <c r="D24" s="102" t="s">
        <v>68</v>
      </c>
      <c r="E24" s="103" t="s">
        <v>97</v>
      </c>
      <c r="F24" s="22"/>
      <c r="G24" s="34" t="s">
        <v>0</v>
      </c>
      <c r="H24" s="22"/>
      <c r="I24" s="101" t="s">
        <v>60</v>
      </c>
      <c r="J24" s="9" t="s">
        <v>61</v>
      </c>
      <c r="K24" s="13">
        <v>2</v>
      </c>
      <c r="L24" s="68">
        <v>4</v>
      </c>
      <c r="M24" s="68">
        <v>2</v>
      </c>
      <c r="N24" s="35">
        <f t="shared" si="2"/>
        <v>4</v>
      </c>
      <c r="O24" s="15" t="str" cm="1">
        <f t="array" ref="O24">_xlfn.IFS(
  AND(N24&gt;=0, N24&lt;=5), "Low",
  AND(N24&gt;=6, N24&lt;=9), "Medium",
  AND(N24&gt;=10, N24&lt;=15), "High",
  AND(N24&gt;=16, N24&lt;=25), "Very High"
)</f>
        <v>Low</v>
      </c>
      <c r="P24" s="107"/>
      <c r="Q24" s="109" t="s">
        <v>93</v>
      </c>
      <c r="R24" s="68">
        <v>2</v>
      </c>
      <c r="S24" s="68">
        <v>4</v>
      </c>
      <c r="T24" s="68">
        <v>2</v>
      </c>
      <c r="U24" s="36">
        <f t="shared" si="0"/>
        <v>4</v>
      </c>
      <c r="V24" s="15" t="str" cm="1">
        <f t="array" ref="V24">_xlfn.IFS(
  AND(U24&gt;=0, U24&lt;=5), "Low",
  AND(U24&gt;=6, U24&lt;=9), "Medium",
  AND(U24&gt;=10, U24&lt;=15), "High",
  AND(U24&gt;=16, U24&lt;=25), "Very High"
)</f>
        <v>Low</v>
      </c>
      <c r="W24" s="108" t="s">
        <v>30</v>
      </c>
      <c r="X24" s="68">
        <v>1</v>
      </c>
      <c r="Y24" s="68">
        <v>4</v>
      </c>
      <c r="Z24" s="68">
        <v>2</v>
      </c>
      <c r="AA24" s="36">
        <f t="shared" si="1"/>
        <v>2</v>
      </c>
      <c r="AB24" s="15" t="str" cm="1">
        <f t="array" ref="AB24">_xlfn.IFS(
  AND(AA24&gt;=0, AA24&lt;=5), "Low",
  AND(AA24&gt;=6, AA24&lt;=9), "Medium",
  AND(AA24&gt;=10, AA24&lt;=15), "High",
  AND(AA24&gt;=16, AA24&lt;=25), "Very High"
)</f>
        <v>Low</v>
      </c>
      <c r="AC24" s="2"/>
    </row>
    <row r="25" spans="1:29" ht="77.650000000000006" customHeight="1" x14ac:dyDescent="0.2">
      <c r="A25" s="91"/>
      <c r="B25" s="100"/>
      <c r="C25" s="92"/>
      <c r="D25" s="102"/>
      <c r="E25" s="103"/>
      <c r="F25" s="22"/>
      <c r="G25" s="34" t="s">
        <v>0</v>
      </c>
      <c r="H25" s="22"/>
      <c r="I25" s="101"/>
      <c r="J25" s="9" t="s">
        <v>62</v>
      </c>
      <c r="K25" s="13">
        <v>2</v>
      </c>
      <c r="L25" s="68">
        <v>3</v>
      </c>
      <c r="M25" s="68">
        <v>2</v>
      </c>
      <c r="N25" s="35">
        <f t="shared" si="2"/>
        <v>4</v>
      </c>
      <c r="O25" s="15" t="str" cm="1">
        <f t="array" ref="O25">_xlfn.IFS(
  AND(N25&gt;=0, N25&lt;=5), "Low",
  AND(N25&gt;=6, N25&lt;=9), "Medium",
  AND(N25&gt;=10, N25&lt;=15), "High",
  AND(N25&gt;=16, N25&lt;=25), "Very High"
)</f>
        <v>Low</v>
      </c>
      <c r="P25" s="107"/>
      <c r="Q25" s="109"/>
      <c r="R25" s="68">
        <v>2</v>
      </c>
      <c r="S25" s="68">
        <v>3</v>
      </c>
      <c r="T25" s="68">
        <v>2</v>
      </c>
      <c r="U25" s="36">
        <f t="shared" si="0"/>
        <v>4</v>
      </c>
      <c r="V25" s="15" t="str" cm="1">
        <f t="array" ref="V25">_xlfn.IFS(
  AND(U25&gt;=0, U25&lt;=5), "Low",
  AND(U25&gt;=6, U25&lt;=9), "Medium",
  AND(U25&gt;=10, U25&lt;=15), "High",
  AND(U25&gt;=16, U25&lt;=25), "Very High"
)</f>
        <v>Low</v>
      </c>
      <c r="W25" s="108"/>
      <c r="X25" s="68">
        <v>1</v>
      </c>
      <c r="Y25" s="68">
        <v>3</v>
      </c>
      <c r="Z25" s="68">
        <v>2</v>
      </c>
      <c r="AA25" s="36">
        <f t="shared" si="1"/>
        <v>2</v>
      </c>
      <c r="AB25" s="15" t="str" cm="1">
        <f t="array" ref="AB25">_xlfn.IFS(
  AND(AA25&gt;=0, AA25&lt;=5), "Low",
  AND(AA25&gt;=6, AA25&lt;=9), "Medium",
  AND(AA25&gt;=10, AA25&lt;=15), "High",
  AND(AA25&gt;=16, AA25&lt;=25), "Very High"
)</f>
        <v>Low</v>
      </c>
      <c r="AC25" s="2"/>
    </row>
    <row r="26" spans="1:29" ht="76.349999999999994" customHeight="1" x14ac:dyDescent="0.2">
      <c r="A26" s="91"/>
      <c r="B26" s="100"/>
      <c r="C26" s="92"/>
      <c r="D26" s="102"/>
      <c r="E26" s="103"/>
      <c r="F26" s="22"/>
      <c r="G26" s="34" t="s">
        <v>0</v>
      </c>
      <c r="H26" s="22"/>
      <c r="I26" s="35" t="s">
        <v>63</v>
      </c>
      <c r="J26" s="9" t="s">
        <v>64</v>
      </c>
      <c r="K26" s="13">
        <v>2</v>
      </c>
      <c r="L26" s="68">
        <v>3</v>
      </c>
      <c r="M26" s="68">
        <v>3</v>
      </c>
      <c r="N26" s="35">
        <f t="shared" si="2"/>
        <v>6</v>
      </c>
      <c r="O26" s="15" t="str" cm="1">
        <f t="array" ref="O26">_xlfn.IFS(
  AND(N26&gt;=0, N26&lt;=5), "Low",
  AND(N26&gt;=6, N26&lt;=9), "Medium",
  AND(N26&gt;=10, N26&lt;=15), "High",
  AND(N26&gt;=16, N26&lt;=25), "Very High"
)</f>
        <v>Medium</v>
      </c>
      <c r="P26" s="107"/>
      <c r="Q26" s="109"/>
      <c r="R26" s="68">
        <v>2</v>
      </c>
      <c r="S26" s="68">
        <v>3</v>
      </c>
      <c r="T26" s="68">
        <v>3</v>
      </c>
      <c r="U26" s="36">
        <f t="shared" si="0"/>
        <v>6</v>
      </c>
      <c r="V26" s="15" t="str" cm="1">
        <f t="array" ref="V26">_xlfn.IFS(
  AND(U26&gt;=0, U26&lt;=5), "Low",
  AND(U26&gt;=6, U26&lt;=9), "Medium",
  AND(U26&gt;=10, U26&lt;=15), "High",
  AND(U26&gt;=16, U26&lt;=25), "Very High"
)</f>
        <v>Medium</v>
      </c>
      <c r="W26" s="108"/>
      <c r="X26" s="68">
        <v>1</v>
      </c>
      <c r="Y26" s="68">
        <v>3</v>
      </c>
      <c r="Z26" s="68">
        <v>3</v>
      </c>
      <c r="AA26" s="36">
        <f t="shared" si="1"/>
        <v>3</v>
      </c>
      <c r="AB26" s="15" t="str" cm="1">
        <f t="array" ref="AB26">_xlfn.IFS(
  AND(AA26&gt;=0, AA26&lt;=5), "Low",
  AND(AA26&gt;=6, AA26&lt;=9), "Medium",
  AND(AA26&gt;=10, AA26&lt;=15), "High",
  AND(AA26&gt;=16, AA26&lt;=25), "Very High"
)</f>
        <v>Low</v>
      </c>
      <c r="AC26" s="2"/>
    </row>
    <row r="27" spans="1:29" ht="76.349999999999994" customHeight="1" x14ac:dyDescent="0.2">
      <c r="A27" s="91">
        <v>9</v>
      </c>
      <c r="B27" s="100"/>
      <c r="C27" s="92"/>
      <c r="D27" s="102" t="s">
        <v>48</v>
      </c>
      <c r="E27" s="103" t="s">
        <v>99</v>
      </c>
      <c r="F27" s="22"/>
      <c r="G27" s="34" t="s">
        <v>0</v>
      </c>
      <c r="H27" s="22"/>
      <c r="I27" s="101" t="s">
        <v>60</v>
      </c>
      <c r="J27" s="9" t="s">
        <v>61</v>
      </c>
      <c r="K27" s="13">
        <v>2</v>
      </c>
      <c r="L27" s="68">
        <v>4</v>
      </c>
      <c r="M27" s="68">
        <v>2</v>
      </c>
      <c r="N27" s="35">
        <f t="shared" si="2"/>
        <v>4</v>
      </c>
      <c r="O27" s="15" t="str" cm="1">
        <f t="array" ref="O27">_xlfn.IFS(
  AND(N27&gt;=0, N27&lt;=5), "Low",
  AND(N27&gt;=6, N27&lt;=9), "Medium",
  AND(N27&gt;=10, N27&lt;=15), "High",
  AND(N27&gt;=16, N27&lt;=25), "Very High"
)</f>
        <v>Low</v>
      </c>
      <c r="P27" s="102"/>
      <c r="Q27" s="108"/>
      <c r="R27" s="68">
        <f>K27</f>
        <v>2</v>
      </c>
      <c r="S27" s="68">
        <f>L27</f>
        <v>4</v>
      </c>
      <c r="T27" s="68">
        <f>M27</f>
        <v>2</v>
      </c>
      <c r="U27" s="36">
        <f t="shared" si="0"/>
        <v>4</v>
      </c>
      <c r="V27" s="15" t="str" cm="1">
        <f t="array" ref="V27">_xlfn.IFS(
  AND(U27&gt;=0, U27&lt;=5), "Low",
  AND(U27&gt;=6, U27&lt;=9), "Medium",
  AND(U27&gt;=10, U27&lt;=15), "High",
  AND(U27&gt;=16, U27&lt;=25), "Very High"
)</f>
        <v>Low</v>
      </c>
      <c r="W27" s="109" t="s">
        <v>31</v>
      </c>
      <c r="X27" s="68">
        <v>1</v>
      </c>
      <c r="Y27" s="68">
        <f>R27</f>
        <v>2</v>
      </c>
      <c r="Z27" s="68">
        <f>S27</f>
        <v>4</v>
      </c>
      <c r="AA27" s="36">
        <f t="shared" si="1"/>
        <v>4</v>
      </c>
      <c r="AB27" s="15" t="str" cm="1">
        <f t="array" ref="AB27">_xlfn.IFS(
  AND(AA27&gt;=0, AA27&lt;=5), "Low",
  AND(AA27&gt;=6, AA27&lt;=9), "Medium",
  AND(AA27&gt;=10, AA27&lt;=15), "High",
  AND(AA27&gt;=16, AA27&lt;=25), "Very High"
)</f>
        <v>Low</v>
      </c>
      <c r="AC27" s="2"/>
    </row>
    <row r="28" spans="1:29" ht="76.349999999999994" customHeight="1" x14ac:dyDescent="0.2">
      <c r="A28" s="91"/>
      <c r="B28" s="100"/>
      <c r="C28" s="92"/>
      <c r="D28" s="102"/>
      <c r="E28" s="103"/>
      <c r="F28" s="22"/>
      <c r="G28" s="34" t="s">
        <v>0</v>
      </c>
      <c r="H28" s="22"/>
      <c r="I28" s="101"/>
      <c r="J28" s="9" t="s">
        <v>62</v>
      </c>
      <c r="K28" s="13">
        <v>2</v>
      </c>
      <c r="L28" s="68">
        <v>3</v>
      </c>
      <c r="M28" s="68">
        <v>2</v>
      </c>
      <c r="N28" s="35">
        <f t="shared" si="2"/>
        <v>4</v>
      </c>
      <c r="O28" s="15" t="str" cm="1">
        <f t="array" ref="O28">_xlfn.IFS(
  AND(N28&gt;=0, N28&lt;=5), "Low",
  AND(N28&gt;=6, N28&lt;=9), "Medium",
  AND(N28&gt;=10, N28&lt;=15), "High",
  AND(N28&gt;=16, N28&lt;=25), "Very High"
)</f>
        <v>Low</v>
      </c>
      <c r="P28" s="102"/>
      <c r="Q28" s="108"/>
      <c r="R28" s="68">
        <f t="shared" ref="R28:R29" si="8">K28</f>
        <v>2</v>
      </c>
      <c r="S28" s="68">
        <f t="shared" ref="S28:S29" si="9">L28</f>
        <v>3</v>
      </c>
      <c r="T28" s="68">
        <f t="shared" ref="T28:T29" si="10">M28</f>
        <v>2</v>
      </c>
      <c r="U28" s="36">
        <f t="shared" si="0"/>
        <v>4</v>
      </c>
      <c r="V28" s="15" t="str" cm="1">
        <f t="array" ref="V28">_xlfn.IFS(
  AND(U28&gt;=0, U28&lt;=5), "Low",
  AND(U28&gt;=6, U28&lt;=9), "Medium",
  AND(U28&gt;=10, U28&lt;=15), "High",
  AND(U28&gt;=16, U28&lt;=25), "Very High"
)</f>
        <v>Low</v>
      </c>
      <c r="W28" s="109"/>
      <c r="X28" s="68">
        <v>1</v>
      </c>
      <c r="Y28" s="68">
        <f t="shared" ref="Y28:Y29" si="11">R28</f>
        <v>2</v>
      </c>
      <c r="Z28" s="68">
        <f t="shared" ref="Z28:Z29" si="12">S28</f>
        <v>3</v>
      </c>
      <c r="AA28" s="36">
        <f t="shared" si="1"/>
        <v>3</v>
      </c>
      <c r="AB28" s="15" t="str" cm="1">
        <f t="array" ref="AB28">_xlfn.IFS(
  AND(AA28&gt;=0, AA28&lt;=5), "Low",
  AND(AA28&gt;=6, AA28&lt;=9), "Medium",
  AND(AA28&gt;=10, AA28&lt;=15), "High",
  AND(AA28&gt;=16, AA28&lt;=25), "Very High"
)</f>
        <v>Low</v>
      </c>
      <c r="AC28" s="2"/>
    </row>
    <row r="29" spans="1:29" ht="76.349999999999994" customHeight="1" x14ac:dyDescent="0.2">
      <c r="A29" s="91"/>
      <c r="B29" s="100"/>
      <c r="C29" s="92"/>
      <c r="D29" s="102"/>
      <c r="E29" s="103"/>
      <c r="F29" s="22"/>
      <c r="G29" s="34" t="s">
        <v>0</v>
      </c>
      <c r="H29" s="22"/>
      <c r="I29" s="35" t="s">
        <v>63</v>
      </c>
      <c r="J29" s="9" t="s">
        <v>64</v>
      </c>
      <c r="K29" s="13">
        <v>2</v>
      </c>
      <c r="L29" s="68">
        <v>3</v>
      </c>
      <c r="M29" s="68">
        <v>3</v>
      </c>
      <c r="N29" s="35">
        <f t="shared" si="2"/>
        <v>6</v>
      </c>
      <c r="O29" s="15" t="str" cm="1">
        <f t="array" ref="O29">_xlfn.IFS(
  AND(N29&gt;=0, N29&lt;=5), "Low",
  AND(N29&gt;=6, N29&lt;=9), "Medium",
  AND(N29&gt;=10, N29&lt;=15), "High",
  AND(N29&gt;=16, N29&lt;=25), "Very High"
)</f>
        <v>Medium</v>
      </c>
      <c r="P29" s="102"/>
      <c r="Q29" s="108"/>
      <c r="R29" s="68">
        <f t="shared" si="8"/>
        <v>2</v>
      </c>
      <c r="S29" s="68">
        <f t="shared" si="9"/>
        <v>3</v>
      </c>
      <c r="T29" s="68">
        <f t="shared" si="10"/>
        <v>3</v>
      </c>
      <c r="U29" s="36">
        <f t="shared" si="0"/>
        <v>6</v>
      </c>
      <c r="V29" s="15" t="str" cm="1">
        <f t="array" ref="V29">_xlfn.IFS(
  AND(U29&gt;=0, U29&lt;=5), "Low",
  AND(U29&gt;=6, U29&lt;=9), "Medium",
  AND(U29&gt;=10, U29&lt;=15), "High",
  AND(U29&gt;=16, U29&lt;=25), "Very High"
)</f>
        <v>Medium</v>
      </c>
      <c r="W29" s="109"/>
      <c r="X29" s="68">
        <v>1</v>
      </c>
      <c r="Y29" s="68">
        <f t="shared" si="11"/>
        <v>2</v>
      </c>
      <c r="Z29" s="68">
        <f t="shared" si="12"/>
        <v>3</v>
      </c>
      <c r="AA29" s="36">
        <f t="shared" si="1"/>
        <v>3</v>
      </c>
      <c r="AB29" s="15" t="str" cm="1">
        <f t="array" ref="AB29">_xlfn.IFS(
  AND(AA29&gt;=0, AA29&lt;=5), "Low",
  AND(AA29&gt;=6, AA29&lt;=9), "Medium",
  AND(AA29&gt;=10, AA29&lt;=15), "High",
  AND(AA29&gt;=16, AA29&lt;=25), "Very High"
)</f>
        <v>Low</v>
      </c>
      <c r="AC29" s="2"/>
    </row>
    <row r="30" spans="1:29" ht="73.349999999999994" customHeight="1" x14ac:dyDescent="0.2">
      <c r="A30" s="91">
        <v>10</v>
      </c>
      <c r="B30" s="100" t="s">
        <v>37</v>
      </c>
      <c r="C30" s="93" t="s">
        <v>42</v>
      </c>
      <c r="D30" s="102" t="s">
        <v>49</v>
      </c>
      <c r="E30" s="103" t="s">
        <v>100</v>
      </c>
      <c r="F30" s="22"/>
      <c r="G30" s="34" t="s">
        <v>0</v>
      </c>
      <c r="H30" s="22"/>
      <c r="I30" s="101" t="s">
        <v>60</v>
      </c>
      <c r="J30" s="9" t="s">
        <v>61</v>
      </c>
      <c r="K30" s="13">
        <v>2</v>
      </c>
      <c r="L30" s="68">
        <v>4</v>
      </c>
      <c r="M30" s="68">
        <v>3</v>
      </c>
      <c r="N30" s="35">
        <f t="shared" si="2"/>
        <v>6</v>
      </c>
      <c r="O30" s="15" t="str" cm="1">
        <f t="array" ref="O30">_xlfn.IFS(
  AND(N30&gt;=0, N30&lt;=5), "Low",
  AND(N30&gt;=6, N30&lt;=9), "Medium",
  AND(N30&gt;=10, N30&lt;=15), "High",
  AND(N30&gt;=16, N30&lt;=25), "Very High"
)</f>
        <v>Medium</v>
      </c>
      <c r="P30" s="102" t="s">
        <v>102</v>
      </c>
      <c r="Q30" s="108"/>
      <c r="R30" s="68">
        <v>2</v>
      </c>
      <c r="S30" s="68">
        <v>4</v>
      </c>
      <c r="T30" s="68">
        <v>3</v>
      </c>
      <c r="U30" s="36">
        <f t="shared" si="0"/>
        <v>6</v>
      </c>
      <c r="V30" s="15" t="str" cm="1">
        <f t="array" ref="V30">_xlfn.IFS(
  AND(U30&gt;=0, U30&lt;=5), "Low",
  AND(U30&gt;=6, U30&lt;=9), "Medium",
  AND(U30&gt;=10, U30&lt;=15), "High",
  AND(U30&gt;=16, U30&lt;=25), "Very High"
)</f>
        <v>Medium</v>
      </c>
      <c r="W30" s="109" t="s">
        <v>31</v>
      </c>
      <c r="X30" s="68">
        <v>1</v>
      </c>
      <c r="Y30" s="68">
        <v>4</v>
      </c>
      <c r="Z30" s="68">
        <v>3</v>
      </c>
      <c r="AA30" s="36">
        <f t="shared" si="1"/>
        <v>3</v>
      </c>
      <c r="AB30" s="15" t="str" cm="1">
        <f t="array" ref="AB30">_xlfn.IFS(
  AND(AA30&gt;=0, AA30&lt;=5), "Low",
  AND(AA30&gt;=6, AA30&lt;=9), "Medium",
  AND(AA30&gt;=10, AA30&lt;=15), "High",
  AND(AA30&gt;=16, AA30&lt;=25), "Very High"
)</f>
        <v>Low</v>
      </c>
      <c r="AC30" s="2"/>
    </row>
    <row r="31" spans="1:29" ht="73.349999999999994" customHeight="1" x14ac:dyDescent="0.2">
      <c r="A31" s="91"/>
      <c r="B31" s="100"/>
      <c r="C31" s="93"/>
      <c r="D31" s="102"/>
      <c r="E31" s="103"/>
      <c r="F31" s="22"/>
      <c r="G31" s="34" t="s">
        <v>0</v>
      </c>
      <c r="H31" s="22"/>
      <c r="I31" s="101"/>
      <c r="J31" s="9" t="s">
        <v>62</v>
      </c>
      <c r="K31" s="13">
        <v>2</v>
      </c>
      <c r="L31" s="68">
        <v>3</v>
      </c>
      <c r="M31" s="68">
        <v>3</v>
      </c>
      <c r="N31" s="35">
        <f t="shared" si="2"/>
        <v>6</v>
      </c>
      <c r="O31" s="15" t="str" cm="1">
        <f t="array" ref="O31">_xlfn.IFS(
  AND(N31&gt;=0, N31&lt;=5), "Low",
  AND(N31&gt;=6, N31&lt;=9), "Medium",
  AND(N31&gt;=10, N31&lt;=15), "High",
  AND(N31&gt;=16, N31&lt;=25), "Very High"
)</f>
        <v>Medium</v>
      </c>
      <c r="P31" s="102"/>
      <c r="Q31" s="108"/>
      <c r="R31" s="68">
        <v>2</v>
      </c>
      <c r="S31" s="68">
        <v>3</v>
      </c>
      <c r="T31" s="68">
        <v>3</v>
      </c>
      <c r="U31" s="36">
        <f t="shared" si="0"/>
        <v>6</v>
      </c>
      <c r="V31" s="15" t="str" cm="1">
        <f t="array" ref="V31">_xlfn.IFS(
  AND(U31&gt;=0, U31&lt;=5), "Low",
  AND(U31&gt;=6, U31&lt;=9), "Medium",
  AND(U31&gt;=10, U31&lt;=15), "High",
  AND(U31&gt;=16, U31&lt;=25), "Very High"
)</f>
        <v>Medium</v>
      </c>
      <c r="W31" s="109"/>
      <c r="X31" s="68">
        <v>1</v>
      </c>
      <c r="Y31" s="68">
        <v>3</v>
      </c>
      <c r="Z31" s="68">
        <v>3</v>
      </c>
      <c r="AA31" s="36">
        <f t="shared" si="1"/>
        <v>3</v>
      </c>
      <c r="AB31" s="15" t="str" cm="1">
        <f t="array" ref="AB31">_xlfn.IFS(
  AND(AA31&gt;=0, AA31&lt;=5), "Low",
  AND(AA31&gt;=6, AA31&lt;=9), "Medium",
  AND(AA31&gt;=10, AA31&lt;=15), "High",
  AND(AA31&gt;=16, AA31&lt;=25), "Very High"
)</f>
        <v>Low</v>
      </c>
      <c r="AC31" s="2"/>
    </row>
    <row r="32" spans="1:29" ht="73.349999999999994" customHeight="1" x14ac:dyDescent="0.2">
      <c r="A32" s="91"/>
      <c r="B32" s="100"/>
      <c r="C32" s="93"/>
      <c r="D32" s="102"/>
      <c r="E32" s="103"/>
      <c r="F32" s="22"/>
      <c r="G32" s="34" t="s">
        <v>0</v>
      </c>
      <c r="H32" s="22"/>
      <c r="I32" s="35" t="s">
        <v>63</v>
      </c>
      <c r="J32" s="9" t="s">
        <v>64</v>
      </c>
      <c r="K32" s="13">
        <v>2</v>
      </c>
      <c r="L32" s="68">
        <v>3</v>
      </c>
      <c r="M32" s="68">
        <v>2</v>
      </c>
      <c r="N32" s="35">
        <f t="shared" si="2"/>
        <v>4</v>
      </c>
      <c r="O32" s="15" t="str" cm="1">
        <f t="array" ref="O32">_xlfn.IFS(
  AND(N32&gt;=0, N32&lt;=5), "Low",
  AND(N32&gt;=6, N32&lt;=9), "Medium",
  AND(N32&gt;=10, N32&lt;=15), "High",
  AND(N32&gt;=16, N32&lt;=25), "Very High"
)</f>
        <v>Low</v>
      </c>
      <c r="P32" s="102"/>
      <c r="Q32" s="108"/>
      <c r="R32" s="68">
        <v>2</v>
      </c>
      <c r="S32" s="68">
        <v>3</v>
      </c>
      <c r="T32" s="68">
        <v>2</v>
      </c>
      <c r="U32" s="36">
        <f t="shared" si="0"/>
        <v>4</v>
      </c>
      <c r="V32" s="15" t="str" cm="1">
        <f t="array" ref="V32">_xlfn.IFS(
  AND(U32&gt;=0, U32&lt;=5), "Low",
  AND(U32&gt;=6, U32&lt;=9), "Medium",
  AND(U32&gt;=10, U32&lt;=15), "High",
  AND(U32&gt;=16, U32&lt;=25), "Very High"
)</f>
        <v>Low</v>
      </c>
      <c r="W32" s="109"/>
      <c r="X32" s="68">
        <v>1</v>
      </c>
      <c r="Y32" s="68">
        <v>3</v>
      </c>
      <c r="Z32" s="68">
        <v>2</v>
      </c>
      <c r="AA32" s="36">
        <f t="shared" si="1"/>
        <v>2</v>
      </c>
      <c r="AB32" s="15" t="str" cm="1">
        <f t="array" ref="AB32">_xlfn.IFS(
  AND(AA32&gt;=0, AA32&lt;=5), "Low",
  AND(AA32&gt;=6, AA32&lt;=9), "Medium",
  AND(AA32&gt;=10, AA32&lt;=15), "High",
  AND(AA32&gt;=16, AA32&lt;=25), "Very High"
)</f>
        <v>Low</v>
      </c>
      <c r="AC32" s="2"/>
    </row>
    <row r="33" spans="1:29" ht="73.349999999999994" customHeight="1" x14ac:dyDescent="0.2">
      <c r="A33" s="91">
        <v>11</v>
      </c>
      <c r="B33" s="100"/>
      <c r="C33" s="93" t="s">
        <v>43</v>
      </c>
      <c r="D33" s="102" t="s">
        <v>49</v>
      </c>
      <c r="E33" s="103" t="s">
        <v>96</v>
      </c>
      <c r="F33" s="22"/>
      <c r="G33" s="34" t="s">
        <v>0</v>
      </c>
      <c r="H33" s="22"/>
      <c r="I33" s="101" t="s">
        <v>60</v>
      </c>
      <c r="J33" s="9" t="s">
        <v>61</v>
      </c>
      <c r="K33" s="13">
        <v>3</v>
      </c>
      <c r="L33" s="68">
        <v>4</v>
      </c>
      <c r="M33" s="68">
        <v>3</v>
      </c>
      <c r="N33" s="35">
        <f t="shared" si="2"/>
        <v>9</v>
      </c>
      <c r="O33" s="15" t="str" cm="1">
        <f t="array" ref="O33">_xlfn.IFS(
  AND(N33&gt;=0, N33&lt;=5), "Low",
  AND(N33&gt;=6, N33&lt;=9), "Medium",
  AND(N33&gt;=10, N33&lt;=15), "High",
  AND(N33&gt;=16, N33&lt;=25), "Very High"
)</f>
        <v>Medium</v>
      </c>
      <c r="P33" s="102" t="s">
        <v>102</v>
      </c>
      <c r="Q33" s="108"/>
      <c r="R33" s="68">
        <v>2</v>
      </c>
      <c r="S33" s="68">
        <v>4</v>
      </c>
      <c r="T33" s="68">
        <v>3</v>
      </c>
      <c r="U33" s="36">
        <f t="shared" si="0"/>
        <v>6</v>
      </c>
      <c r="V33" s="15" t="str" cm="1">
        <f t="array" ref="V33">_xlfn.IFS(
  AND(U33&gt;=0, U33&lt;=5), "Low",
  AND(U33&gt;=6, U33&lt;=9), "Medium",
  AND(U33&gt;=10, U33&lt;=15), "High",
  AND(U33&gt;=16, U33&lt;=25), "Very High"
)</f>
        <v>Medium</v>
      </c>
      <c r="W33" s="109" t="s">
        <v>31</v>
      </c>
      <c r="X33" s="68">
        <v>1</v>
      </c>
      <c r="Y33" s="68">
        <v>4</v>
      </c>
      <c r="Z33" s="68">
        <v>3</v>
      </c>
      <c r="AA33" s="36">
        <f t="shared" si="1"/>
        <v>3</v>
      </c>
      <c r="AB33" s="15" t="str" cm="1">
        <f t="array" ref="AB33">_xlfn.IFS(
  AND(AA33&gt;=0, AA33&lt;=5), "Low",
  AND(AA33&gt;=6, AA33&lt;=9), "Medium",
  AND(AA33&gt;=10, AA33&lt;=15), "High",
  AND(AA33&gt;=16, AA33&lt;=25), "Very High"
)</f>
        <v>Low</v>
      </c>
      <c r="AC33" s="2"/>
    </row>
    <row r="34" spans="1:29" ht="73.349999999999994" customHeight="1" x14ac:dyDescent="0.2">
      <c r="A34" s="91"/>
      <c r="B34" s="100"/>
      <c r="C34" s="93"/>
      <c r="D34" s="102"/>
      <c r="E34" s="103"/>
      <c r="F34" s="22"/>
      <c r="G34" s="34" t="s">
        <v>0</v>
      </c>
      <c r="H34" s="22"/>
      <c r="I34" s="101"/>
      <c r="J34" s="9" t="s">
        <v>62</v>
      </c>
      <c r="K34" s="13">
        <v>3</v>
      </c>
      <c r="L34" s="68">
        <v>3</v>
      </c>
      <c r="M34" s="68">
        <v>3</v>
      </c>
      <c r="N34" s="35">
        <f t="shared" si="2"/>
        <v>9</v>
      </c>
      <c r="O34" s="15" t="str" cm="1">
        <f t="array" ref="O34">_xlfn.IFS(
  AND(N34&gt;=0, N34&lt;=5), "Low",
  AND(N34&gt;=6, N34&lt;=9), "Medium",
  AND(N34&gt;=10, N34&lt;=15), "High",
  AND(N34&gt;=16, N34&lt;=25), "Very High"
)</f>
        <v>Medium</v>
      </c>
      <c r="P34" s="102"/>
      <c r="Q34" s="108"/>
      <c r="R34" s="68">
        <v>2</v>
      </c>
      <c r="S34" s="68">
        <v>3</v>
      </c>
      <c r="T34" s="68">
        <v>3</v>
      </c>
      <c r="U34" s="36">
        <f t="shared" si="0"/>
        <v>6</v>
      </c>
      <c r="V34" s="15" t="str" cm="1">
        <f t="array" ref="V34">_xlfn.IFS(
  AND(U34&gt;=0, U34&lt;=5), "Low",
  AND(U34&gt;=6, U34&lt;=9), "Medium",
  AND(U34&gt;=10, U34&lt;=15), "High",
  AND(U34&gt;=16, U34&lt;=25), "Very High"
)</f>
        <v>Medium</v>
      </c>
      <c r="W34" s="109"/>
      <c r="X34" s="68">
        <v>1</v>
      </c>
      <c r="Y34" s="68">
        <v>3</v>
      </c>
      <c r="Z34" s="68">
        <v>3</v>
      </c>
      <c r="AA34" s="36">
        <f t="shared" si="1"/>
        <v>3</v>
      </c>
      <c r="AB34" s="15" t="str" cm="1">
        <f t="array" ref="AB34">_xlfn.IFS(
  AND(AA34&gt;=0, AA34&lt;=5), "Low",
  AND(AA34&gt;=6, AA34&lt;=9), "Medium",
  AND(AA34&gt;=10, AA34&lt;=15), "High",
  AND(AA34&gt;=16, AA34&lt;=25), "Very High"
)</f>
        <v>Low</v>
      </c>
      <c r="AC34" s="2"/>
    </row>
    <row r="35" spans="1:29" ht="73.349999999999994" customHeight="1" x14ac:dyDescent="0.2">
      <c r="A35" s="91"/>
      <c r="B35" s="100"/>
      <c r="C35" s="93"/>
      <c r="D35" s="102"/>
      <c r="E35" s="103"/>
      <c r="F35" s="22"/>
      <c r="G35" s="34" t="s">
        <v>0</v>
      </c>
      <c r="H35" s="22"/>
      <c r="I35" s="35" t="s">
        <v>63</v>
      </c>
      <c r="J35" s="9" t="s">
        <v>64</v>
      </c>
      <c r="K35" s="13">
        <v>3</v>
      </c>
      <c r="L35" s="68">
        <v>3</v>
      </c>
      <c r="M35" s="68">
        <v>2</v>
      </c>
      <c r="N35" s="35">
        <f t="shared" si="2"/>
        <v>6</v>
      </c>
      <c r="O35" s="15" t="str" cm="1">
        <f t="array" ref="O35">_xlfn.IFS(
  AND(N35&gt;=0, N35&lt;=5), "Low",
  AND(N35&gt;=6, N35&lt;=9), "Medium",
  AND(N35&gt;=10, N35&lt;=15), "High",
  AND(N35&gt;=16, N35&lt;=25), "Very High"
)</f>
        <v>Medium</v>
      </c>
      <c r="P35" s="102"/>
      <c r="Q35" s="108"/>
      <c r="R35" s="68">
        <v>2</v>
      </c>
      <c r="S35" s="68">
        <v>3</v>
      </c>
      <c r="T35" s="68">
        <v>2</v>
      </c>
      <c r="U35" s="36">
        <f t="shared" si="0"/>
        <v>4</v>
      </c>
      <c r="V35" s="15" t="str" cm="1">
        <f t="array" ref="V35">_xlfn.IFS(
  AND(U35&gt;=0, U35&lt;=5), "Low",
  AND(U35&gt;=6, U35&lt;=9), "Medium",
  AND(U35&gt;=10, U35&lt;=15), "High",
  AND(U35&gt;=16, U35&lt;=25), "Very High"
)</f>
        <v>Low</v>
      </c>
      <c r="W35" s="109"/>
      <c r="X35" s="68">
        <v>1</v>
      </c>
      <c r="Y35" s="68">
        <v>3</v>
      </c>
      <c r="Z35" s="68">
        <v>2</v>
      </c>
      <c r="AA35" s="36">
        <f t="shared" si="1"/>
        <v>2</v>
      </c>
      <c r="AB35" s="15" t="str" cm="1">
        <f t="array" ref="AB35">_xlfn.IFS(
  AND(AA35&gt;=0, AA35&lt;=5), "Low",
  AND(AA35&gt;=6, AA35&lt;=9), "Medium",
  AND(AA35&gt;=10, AA35&lt;=15), "High",
  AND(AA35&gt;=16, AA35&lt;=25), "Very High"
)</f>
        <v>Low</v>
      </c>
      <c r="AC35" s="2"/>
    </row>
    <row r="36" spans="1:29" ht="73.349999999999994" customHeight="1" x14ac:dyDescent="0.2">
      <c r="A36" s="91">
        <v>12</v>
      </c>
      <c r="B36" s="100"/>
      <c r="C36" s="93" t="s">
        <v>44</v>
      </c>
      <c r="D36" s="102" t="s">
        <v>49</v>
      </c>
      <c r="E36" s="103" t="s">
        <v>96</v>
      </c>
      <c r="F36" s="22"/>
      <c r="G36" s="34" t="s">
        <v>0</v>
      </c>
      <c r="H36" s="22"/>
      <c r="I36" s="101" t="s">
        <v>60</v>
      </c>
      <c r="J36" s="9" t="s">
        <v>61</v>
      </c>
      <c r="K36" s="13">
        <v>5</v>
      </c>
      <c r="L36" s="68">
        <v>4</v>
      </c>
      <c r="M36" s="68">
        <v>3</v>
      </c>
      <c r="N36" s="35">
        <f t="shared" si="2"/>
        <v>15</v>
      </c>
      <c r="O36" s="15" t="str" cm="1">
        <f t="array" ref="O36">_xlfn.IFS(
  AND(N36&gt;=0, N36&lt;=5), "Low",
  AND(N36&gt;=6, N36&lt;=9), "Medium",
  AND(N36&gt;=10, N36&lt;=15), "High",
  AND(N36&gt;=16, N36&lt;=25), "Very High"
)</f>
        <v>High</v>
      </c>
      <c r="P36" s="107"/>
      <c r="Q36" s="109" t="s">
        <v>94</v>
      </c>
      <c r="R36" s="68">
        <v>5</v>
      </c>
      <c r="S36" s="68">
        <v>4</v>
      </c>
      <c r="T36" s="68">
        <v>3</v>
      </c>
      <c r="U36" s="36">
        <f t="shared" si="0"/>
        <v>15</v>
      </c>
      <c r="V36" s="15" t="str" cm="1">
        <f t="array" ref="V36">_xlfn.IFS(
  AND(U36&gt;=0, U36&lt;=5), "Low",
  AND(U36&gt;=6, U36&lt;=9), "Medium",
  AND(U36&gt;=10, U36&lt;=15), "High",
  AND(U36&gt;=16, U36&lt;=25), "Very High"
)</f>
        <v>High</v>
      </c>
      <c r="W36" s="109" t="s">
        <v>31</v>
      </c>
      <c r="X36" s="68">
        <v>1</v>
      </c>
      <c r="Y36" s="68">
        <v>4</v>
      </c>
      <c r="Z36" s="68">
        <v>3</v>
      </c>
      <c r="AA36" s="36">
        <f t="shared" si="1"/>
        <v>3</v>
      </c>
      <c r="AB36" s="15" t="str" cm="1">
        <f t="array" ref="AB36">_xlfn.IFS(
  AND(AA36&gt;=0, AA36&lt;=5), "Low",
  AND(AA36&gt;=6, AA36&lt;=9), "Medium",
  AND(AA36&gt;=10, AA36&lt;=15), "High",
  AND(AA36&gt;=16, AA36&lt;=25), "Very High"
)</f>
        <v>Low</v>
      </c>
      <c r="AC36" s="2"/>
    </row>
    <row r="37" spans="1:29" ht="73.349999999999994" customHeight="1" x14ac:dyDescent="0.2">
      <c r="A37" s="91"/>
      <c r="B37" s="100"/>
      <c r="C37" s="93"/>
      <c r="D37" s="102"/>
      <c r="E37" s="103"/>
      <c r="F37" s="22"/>
      <c r="G37" s="34" t="s">
        <v>0</v>
      </c>
      <c r="H37" s="22"/>
      <c r="I37" s="101"/>
      <c r="J37" s="9" t="s">
        <v>62</v>
      </c>
      <c r="K37" s="13">
        <v>5</v>
      </c>
      <c r="L37" s="68">
        <v>3</v>
      </c>
      <c r="M37" s="68">
        <v>3</v>
      </c>
      <c r="N37" s="35">
        <f t="shared" si="2"/>
        <v>12</v>
      </c>
      <c r="O37" s="15" t="str" cm="1">
        <f t="array" ref="O37">_xlfn.IFS(
  AND(N37&gt;=0, N37&lt;=5), "Low",
  AND(N37&gt;=6, N37&lt;=9), "Medium",
  AND(N37&gt;=10, N37&lt;=15), "High",
  AND(N37&gt;=16, N37&lt;=25), "Very High"
)</f>
        <v>High</v>
      </c>
      <c r="P37" s="107"/>
      <c r="Q37" s="109"/>
      <c r="R37" s="68">
        <v>5</v>
      </c>
      <c r="S37" s="68">
        <v>3</v>
      </c>
      <c r="T37" s="68">
        <v>3</v>
      </c>
      <c r="U37" s="36">
        <f t="shared" si="0"/>
        <v>12</v>
      </c>
      <c r="V37" s="15" t="str" cm="1">
        <f t="array" ref="V37">_xlfn.IFS(
  AND(U37&gt;=0, U37&lt;=5), "Low",
  AND(U37&gt;=6, U37&lt;=9), "Medium",
  AND(U37&gt;=10, U37&lt;=15), "High",
  AND(U37&gt;=16, U37&lt;=25), "Very High"
)</f>
        <v>High</v>
      </c>
      <c r="W37" s="109"/>
      <c r="X37" s="68">
        <v>1</v>
      </c>
      <c r="Y37" s="68">
        <v>3</v>
      </c>
      <c r="Z37" s="68">
        <v>3</v>
      </c>
      <c r="AA37" s="36">
        <f t="shared" si="1"/>
        <v>3</v>
      </c>
      <c r="AB37" s="15" t="str" cm="1">
        <f t="array" ref="AB37">_xlfn.IFS(
  AND(AA37&gt;=0, AA37&lt;=5), "Low",
  AND(AA37&gt;=6, AA37&lt;=9), "Medium",
  AND(AA37&gt;=10, AA37&lt;=15), "High",
  AND(AA37&gt;=16, AA37&lt;=25), "Very High"
)</f>
        <v>Low</v>
      </c>
      <c r="AC37" s="2"/>
    </row>
    <row r="38" spans="1:29" ht="73.349999999999994" customHeight="1" x14ac:dyDescent="0.2">
      <c r="A38" s="91"/>
      <c r="B38" s="100"/>
      <c r="C38" s="93"/>
      <c r="D38" s="102"/>
      <c r="E38" s="103"/>
      <c r="F38" s="22"/>
      <c r="G38" s="34" t="s">
        <v>0</v>
      </c>
      <c r="H38" s="22"/>
      <c r="I38" s="35" t="s">
        <v>63</v>
      </c>
      <c r="J38" s="9" t="s">
        <v>64</v>
      </c>
      <c r="K38" s="13">
        <v>5</v>
      </c>
      <c r="L38" s="68">
        <v>3</v>
      </c>
      <c r="M38" s="68">
        <v>2</v>
      </c>
      <c r="N38" s="35">
        <f t="shared" si="2"/>
        <v>8</v>
      </c>
      <c r="O38" s="15" t="str" cm="1">
        <f t="array" ref="O38">_xlfn.IFS(
  AND(N38&gt;=0, N38&lt;=5), "Low",
  AND(N38&gt;=6, N38&lt;=9), "Medium",
  AND(N38&gt;=10, N38&lt;=15), "High",
  AND(N38&gt;=16, N38&lt;=25), "Very High"
)</f>
        <v>Medium</v>
      </c>
      <c r="P38" s="107"/>
      <c r="Q38" s="109"/>
      <c r="R38" s="68">
        <v>5</v>
      </c>
      <c r="S38" s="68">
        <v>3</v>
      </c>
      <c r="T38" s="68">
        <v>2</v>
      </c>
      <c r="U38" s="36">
        <f t="shared" si="0"/>
        <v>8</v>
      </c>
      <c r="V38" s="15" t="str" cm="1">
        <f t="array" ref="V38">_xlfn.IFS(
  AND(U38&gt;=0, U38&lt;=5), "Low",
  AND(U38&gt;=6, U38&lt;=9), "Medium",
  AND(U38&gt;=10, U38&lt;=15), "High",
  AND(U38&gt;=16, U38&lt;=25), "Very High"
)</f>
        <v>Medium</v>
      </c>
      <c r="W38" s="109"/>
      <c r="X38" s="68">
        <v>1</v>
      </c>
      <c r="Y38" s="68">
        <v>3</v>
      </c>
      <c r="Z38" s="68">
        <v>2</v>
      </c>
      <c r="AA38" s="36">
        <f t="shared" si="1"/>
        <v>2</v>
      </c>
      <c r="AB38" s="15" t="str" cm="1">
        <f t="array" ref="AB38">_xlfn.IFS(
  AND(AA38&gt;=0, AA38&lt;=5), "Low",
  AND(AA38&gt;=6, AA38&lt;=9), "Medium",
  AND(AA38&gt;=10, AA38&lt;=15), "High",
  AND(AA38&gt;=16, AA38&lt;=25), "Very High"
)</f>
        <v>Low</v>
      </c>
      <c r="AC38" s="2"/>
    </row>
    <row r="39" spans="1:29" ht="73.349999999999994" customHeight="1" x14ac:dyDescent="0.2">
      <c r="A39" s="91">
        <v>13</v>
      </c>
      <c r="B39" s="100" t="s">
        <v>23</v>
      </c>
      <c r="C39" s="93" t="s">
        <v>23</v>
      </c>
      <c r="D39" s="102" t="s">
        <v>47</v>
      </c>
      <c r="E39" s="103" t="s">
        <v>65</v>
      </c>
      <c r="F39" s="22"/>
      <c r="G39" s="34" t="s">
        <v>0</v>
      </c>
      <c r="H39" s="22"/>
      <c r="I39" s="101" t="s">
        <v>60</v>
      </c>
      <c r="J39" s="9" t="s">
        <v>61</v>
      </c>
      <c r="K39" s="13">
        <v>5</v>
      </c>
      <c r="L39" s="68">
        <v>4</v>
      </c>
      <c r="M39" s="68">
        <v>1</v>
      </c>
      <c r="N39" s="35">
        <f t="shared" si="2"/>
        <v>5</v>
      </c>
      <c r="O39" s="15" t="str" cm="1">
        <f t="array" ref="O39">_xlfn.IFS(
  AND(N39&gt;=0, N39&lt;=5), "Low",
  AND(N39&gt;=6, N39&lt;=9), "Medium",
  AND(N39&gt;=10, N39&lt;=15), "High",
  AND(N39&gt;=16, N39&lt;=25), "Very High"
)</f>
        <v>Low</v>
      </c>
      <c r="P39" s="107" t="s">
        <v>70</v>
      </c>
      <c r="Q39" s="108"/>
      <c r="R39" s="68">
        <v>4</v>
      </c>
      <c r="S39" s="68">
        <v>4</v>
      </c>
      <c r="T39" s="68">
        <v>1</v>
      </c>
      <c r="U39" s="36">
        <f t="shared" si="0"/>
        <v>4</v>
      </c>
      <c r="V39" s="15" t="str" cm="1">
        <f t="array" ref="V39">_xlfn.IFS(
  AND(U39&gt;=0, U39&lt;=5), "Low",
  AND(U39&gt;=6, U39&lt;=9), "Medium",
  AND(U39&gt;=10, U39&lt;=15), "High",
  AND(U39&gt;=16, U39&lt;=25), "Very High"
)</f>
        <v>Low</v>
      </c>
      <c r="W39" s="109"/>
      <c r="X39" s="68">
        <v>4</v>
      </c>
      <c r="Y39" s="68">
        <v>4</v>
      </c>
      <c r="Z39" s="68">
        <v>1</v>
      </c>
      <c r="AA39" s="36">
        <f t="shared" si="1"/>
        <v>4</v>
      </c>
      <c r="AB39" s="15" t="str" cm="1">
        <f t="array" ref="AB39">_xlfn.IFS(
  AND(AA39&gt;=0, AA39&lt;=5), "Low",
  AND(AA39&gt;=6, AA39&lt;=9), "Medium",
  AND(AA39&gt;=10, AA39&lt;=15), "High",
  AND(AA39&gt;=16, AA39&lt;=25), "Very High"
)</f>
        <v>Low</v>
      </c>
      <c r="AC39" s="2"/>
    </row>
    <row r="40" spans="1:29" ht="73.349999999999994" customHeight="1" x14ac:dyDescent="0.2">
      <c r="A40" s="91"/>
      <c r="B40" s="100"/>
      <c r="C40" s="93"/>
      <c r="D40" s="102"/>
      <c r="E40" s="103"/>
      <c r="F40" s="22"/>
      <c r="G40" s="34" t="s">
        <v>0</v>
      </c>
      <c r="H40" s="22"/>
      <c r="I40" s="101"/>
      <c r="J40" s="9" t="s">
        <v>62</v>
      </c>
      <c r="K40" s="13">
        <v>5</v>
      </c>
      <c r="L40" s="68">
        <v>3</v>
      </c>
      <c r="M40" s="68">
        <v>1</v>
      </c>
      <c r="N40" s="35">
        <f t="shared" si="2"/>
        <v>4</v>
      </c>
      <c r="O40" s="15" t="str" cm="1">
        <f t="array" ref="O40">_xlfn.IFS(
  AND(N40&gt;=0, N40&lt;=5), "Low",
  AND(N40&gt;=6, N40&lt;=9), "Medium",
  AND(N40&gt;=10, N40&lt;=15), "High",
  AND(N40&gt;=16, N40&lt;=25), "Very High"
)</f>
        <v>Low</v>
      </c>
      <c r="P40" s="107"/>
      <c r="Q40" s="108"/>
      <c r="R40" s="68">
        <v>4</v>
      </c>
      <c r="S40" s="68">
        <v>3</v>
      </c>
      <c r="T40" s="68">
        <v>1</v>
      </c>
      <c r="U40" s="36">
        <f t="shared" si="0"/>
        <v>3</v>
      </c>
      <c r="V40" s="15" t="str" cm="1">
        <f t="array" ref="V40">_xlfn.IFS(
  AND(U40&gt;=0, U40&lt;=5), "Low",
  AND(U40&gt;=6, U40&lt;=9), "Medium",
  AND(U40&gt;=10, U40&lt;=15), "High",
  AND(U40&gt;=16, U40&lt;=25), "Very High"
)</f>
        <v>Low</v>
      </c>
      <c r="W40" s="109"/>
      <c r="X40" s="68">
        <v>4</v>
      </c>
      <c r="Y40" s="68">
        <v>3</v>
      </c>
      <c r="Z40" s="68">
        <v>1</v>
      </c>
      <c r="AA40" s="36">
        <f t="shared" si="1"/>
        <v>3</v>
      </c>
      <c r="AB40" s="15" t="str" cm="1">
        <f t="array" ref="AB40">_xlfn.IFS(
  AND(AA40&gt;=0, AA40&lt;=5), "Low",
  AND(AA40&gt;=6, AA40&lt;=9), "Medium",
  AND(AA40&gt;=10, AA40&lt;=15), "High",
  AND(AA40&gt;=16, AA40&lt;=25), "Very High"
)</f>
        <v>Low</v>
      </c>
      <c r="AC40" s="2"/>
    </row>
    <row r="41" spans="1:29" ht="73.349999999999994" customHeight="1" x14ac:dyDescent="0.2">
      <c r="A41" s="91"/>
      <c r="B41" s="100"/>
      <c r="C41" s="93"/>
      <c r="D41" s="102"/>
      <c r="E41" s="103"/>
      <c r="F41" s="22"/>
      <c r="G41" s="34" t="s">
        <v>0</v>
      </c>
      <c r="H41" s="22"/>
      <c r="I41" s="35" t="s">
        <v>63</v>
      </c>
      <c r="J41" s="9" t="s">
        <v>64</v>
      </c>
      <c r="K41" s="13">
        <v>5</v>
      </c>
      <c r="L41" s="68">
        <v>3</v>
      </c>
      <c r="M41" s="68">
        <v>1</v>
      </c>
      <c r="N41" s="35">
        <f t="shared" si="2"/>
        <v>4</v>
      </c>
      <c r="O41" s="15" t="str" cm="1">
        <f t="array" ref="O41">_xlfn.IFS(
  AND(N41&gt;=0, N41&lt;=5), "Low",
  AND(N41&gt;=6, N41&lt;=9), "Medium",
  AND(N41&gt;=10, N41&lt;=15), "High",
  AND(N41&gt;=16, N41&lt;=25), "Very High"
)</f>
        <v>Low</v>
      </c>
      <c r="P41" s="107"/>
      <c r="Q41" s="108"/>
      <c r="R41" s="68">
        <v>4</v>
      </c>
      <c r="S41" s="68">
        <v>3</v>
      </c>
      <c r="T41" s="68">
        <v>1</v>
      </c>
      <c r="U41" s="36">
        <f t="shared" si="0"/>
        <v>3</v>
      </c>
      <c r="V41" s="15" t="str" cm="1">
        <f t="array" ref="V41">_xlfn.IFS(
  AND(U41&gt;=0, U41&lt;=5), "Low",
  AND(U41&gt;=6, U41&lt;=9), "Medium",
  AND(U41&gt;=10, U41&lt;=15), "High",
  AND(U41&gt;=16, U41&lt;=25), "Very High"
)</f>
        <v>Low</v>
      </c>
      <c r="W41" s="109"/>
      <c r="X41" s="68">
        <v>4</v>
      </c>
      <c r="Y41" s="68">
        <v>3</v>
      </c>
      <c r="Z41" s="68">
        <v>1</v>
      </c>
      <c r="AA41" s="36">
        <f t="shared" si="1"/>
        <v>3</v>
      </c>
      <c r="AB41" s="15" t="str" cm="1">
        <f t="array" ref="AB41">_xlfn.IFS(
  AND(AA41&gt;=0, AA41&lt;=5), "Low",
  AND(AA41&gt;=6, AA41&lt;=9), "Medium",
  AND(AA41&gt;=10, AA41&lt;=15), "High",
  AND(AA41&gt;=16, AA41&lt;=25), "Very High"
)</f>
        <v>Low</v>
      </c>
      <c r="AC41" s="2"/>
    </row>
    <row r="42" spans="1:29" ht="73.349999999999994" customHeight="1" x14ac:dyDescent="0.2">
      <c r="A42" s="91">
        <v>14</v>
      </c>
      <c r="B42" s="100"/>
      <c r="C42" s="93"/>
      <c r="D42" s="102" t="s">
        <v>49</v>
      </c>
      <c r="E42" s="103" t="s">
        <v>100</v>
      </c>
      <c r="F42" s="22"/>
      <c r="G42" s="34" t="s">
        <v>0</v>
      </c>
      <c r="H42" s="22"/>
      <c r="I42" s="101" t="s">
        <v>60</v>
      </c>
      <c r="J42" s="9" t="s">
        <v>61</v>
      </c>
      <c r="K42" s="13">
        <v>2</v>
      </c>
      <c r="L42" s="68">
        <v>4</v>
      </c>
      <c r="M42" s="68">
        <v>2</v>
      </c>
      <c r="N42" s="35">
        <f t="shared" si="2"/>
        <v>4</v>
      </c>
      <c r="O42" s="15" t="str" cm="1">
        <f t="array" ref="O42">_xlfn.IFS(
  AND(N42&gt;=0, N42&lt;=5), "Low",
  AND(N42&gt;=6, N42&lt;=9), "Medium",
  AND(N42&gt;=10, N42&lt;=15), "High",
  AND(N42&gt;=16, N42&lt;=25), "Very High"
)</f>
        <v>Low</v>
      </c>
      <c r="P42" s="102" t="s">
        <v>101</v>
      </c>
      <c r="Q42" s="108"/>
      <c r="R42" s="68">
        <v>2</v>
      </c>
      <c r="S42" s="68">
        <v>4</v>
      </c>
      <c r="T42" s="68">
        <v>2</v>
      </c>
      <c r="U42" s="36">
        <f t="shared" si="0"/>
        <v>4</v>
      </c>
      <c r="V42" s="15" t="str" cm="1">
        <f t="array" ref="V42">_xlfn.IFS(
  AND(U42&gt;=0, U42&lt;=5), "Low",
  AND(U42&gt;=6, U42&lt;=9), "Medium",
  AND(U42&gt;=10, U42&lt;=15), "High",
  AND(U42&gt;=16, U42&lt;=25), "Very High"
)</f>
        <v>Low</v>
      </c>
      <c r="W42" s="108"/>
      <c r="X42" s="68">
        <v>2</v>
      </c>
      <c r="Y42" s="68">
        <v>4</v>
      </c>
      <c r="Z42" s="68">
        <v>2</v>
      </c>
      <c r="AA42" s="36">
        <f t="shared" si="1"/>
        <v>4</v>
      </c>
      <c r="AB42" s="15" t="str" cm="1">
        <f t="array" ref="AB42">_xlfn.IFS(
  AND(AA42&gt;=0, AA42&lt;=5), "Low",
  AND(AA42&gt;=6, AA42&lt;=9), "Medium",
  AND(AA42&gt;=10, AA42&lt;=15), "High",
  AND(AA42&gt;=16, AA42&lt;=25), "Very High"
)</f>
        <v>Low</v>
      </c>
      <c r="AC42" s="2"/>
    </row>
    <row r="43" spans="1:29" ht="73.349999999999994" customHeight="1" x14ac:dyDescent="0.2">
      <c r="A43" s="91"/>
      <c r="B43" s="100"/>
      <c r="C43" s="93"/>
      <c r="D43" s="102"/>
      <c r="E43" s="103"/>
      <c r="F43" s="22"/>
      <c r="G43" s="34" t="s">
        <v>0</v>
      </c>
      <c r="H43" s="22"/>
      <c r="I43" s="101"/>
      <c r="J43" s="9" t="s">
        <v>62</v>
      </c>
      <c r="K43" s="13">
        <v>2</v>
      </c>
      <c r="L43" s="68">
        <v>3</v>
      </c>
      <c r="M43" s="68">
        <v>2</v>
      </c>
      <c r="N43" s="35">
        <f>(_xlfn.IFS(K43*L43&lt;=4,1,K43*L43&lt;=8,2,K43*L43&lt;=12,3,K43*L43&lt;=16,4,K43*L43&lt;=20,5)*M43)</f>
        <v>4</v>
      </c>
      <c r="O43" s="15" t="str" cm="1">
        <f t="array" ref="O43">_xlfn.IFS(
  AND(N43&gt;=0, N43&lt;=5), "Low",
  AND(N43&gt;=6, N43&lt;=9), "Medium",
  AND(N43&gt;=10, N43&lt;=15), "High",
  AND(N43&gt;=16, N43&lt;=25), "Very High"
)</f>
        <v>Low</v>
      </c>
      <c r="P43" s="102"/>
      <c r="Q43" s="108"/>
      <c r="R43" s="68">
        <v>2</v>
      </c>
      <c r="S43" s="68">
        <v>3</v>
      </c>
      <c r="T43" s="68">
        <v>2</v>
      </c>
      <c r="U43" s="36">
        <f t="shared" si="0"/>
        <v>4</v>
      </c>
      <c r="V43" s="15" t="str" cm="1">
        <f t="array" ref="V43">_xlfn.IFS(
  AND(U43&gt;=0, U43&lt;=5), "Low",
  AND(U43&gt;=6, U43&lt;=9), "Medium",
  AND(U43&gt;=10, U43&lt;=15), "High",
  AND(U43&gt;=16, U43&lt;=25), "Very High"
)</f>
        <v>Low</v>
      </c>
      <c r="W43" s="108"/>
      <c r="X43" s="68">
        <v>2</v>
      </c>
      <c r="Y43" s="68">
        <v>3</v>
      </c>
      <c r="Z43" s="68">
        <v>2</v>
      </c>
      <c r="AA43" s="36">
        <f t="shared" si="1"/>
        <v>4</v>
      </c>
      <c r="AB43" s="15" t="str" cm="1">
        <f t="array" ref="AB43">_xlfn.IFS(
  AND(AA43&gt;=0, AA43&lt;=5), "Low",
  AND(AA43&gt;=6, AA43&lt;=9), "Medium",
  AND(AA43&gt;=10, AA43&lt;=15), "High",
  AND(AA43&gt;=16, AA43&lt;=25), "Very High"
)</f>
        <v>Low</v>
      </c>
      <c r="AC43" s="2"/>
    </row>
    <row r="44" spans="1:29" ht="73.349999999999994" customHeight="1" x14ac:dyDescent="0.2">
      <c r="A44" s="91"/>
      <c r="B44" s="100"/>
      <c r="C44" s="93"/>
      <c r="D44" s="102"/>
      <c r="E44" s="103"/>
      <c r="F44" s="22"/>
      <c r="G44" s="34" t="s">
        <v>0</v>
      </c>
      <c r="H44" s="22"/>
      <c r="I44" s="35" t="s">
        <v>63</v>
      </c>
      <c r="J44" s="9" t="s">
        <v>64</v>
      </c>
      <c r="K44" s="13">
        <v>2</v>
      </c>
      <c r="L44" s="68">
        <v>3</v>
      </c>
      <c r="M44" s="68">
        <v>2</v>
      </c>
      <c r="N44" s="35">
        <f t="shared" ref="N44:N50" si="13">(_xlfn.IFS(K44*L44&lt;=4,1,K44*L44&lt;=8,2,K44*L44&lt;=12,3,K44*L44&lt;=16,4,K44*L44&lt;=20,5)*M44)</f>
        <v>4</v>
      </c>
      <c r="O44" s="15" t="str" cm="1">
        <f t="array" ref="O44">_xlfn.IFS(
  AND(N44&gt;=0, N44&lt;=5), "Low",
  AND(N44&gt;=6, N44&lt;=9), "Medium",
  AND(N44&gt;=10, N44&lt;=15), "High",
  AND(N44&gt;=16, N44&lt;=25), "Very High"
)</f>
        <v>Low</v>
      </c>
      <c r="P44" s="102"/>
      <c r="Q44" s="108"/>
      <c r="R44" s="68">
        <v>2</v>
      </c>
      <c r="S44" s="68">
        <v>3</v>
      </c>
      <c r="T44" s="68">
        <v>2</v>
      </c>
      <c r="U44" s="36">
        <f t="shared" si="0"/>
        <v>4</v>
      </c>
      <c r="V44" s="15" t="str" cm="1">
        <f t="array" ref="V44">_xlfn.IFS(
  AND(U44&gt;=0, U44&lt;=5), "Low",
  AND(U44&gt;=6, U44&lt;=9), "Medium",
  AND(U44&gt;=10, U44&lt;=15), "High",
  AND(U44&gt;=16, U44&lt;=25), "Very High"
)</f>
        <v>Low</v>
      </c>
      <c r="W44" s="108"/>
      <c r="X44" s="68">
        <v>2</v>
      </c>
      <c r="Y44" s="68">
        <v>3</v>
      </c>
      <c r="Z44" s="68">
        <v>2</v>
      </c>
      <c r="AA44" s="36">
        <f t="shared" si="1"/>
        <v>4</v>
      </c>
      <c r="AB44" s="15" t="str" cm="1">
        <f t="array" ref="AB44">_xlfn.IFS(
  AND(AA44&gt;=0, AA44&lt;=5), "Low",
  AND(AA44&gt;=6, AA44&lt;=9), "Medium",
  AND(AA44&gt;=10, AA44&lt;=15), "High",
  AND(AA44&gt;=16, AA44&lt;=25), "Very High"
)</f>
        <v>Low</v>
      </c>
      <c r="AC44" s="2"/>
    </row>
    <row r="45" spans="1:29" ht="73.349999999999994" customHeight="1" x14ac:dyDescent="0.2">
      <c r="A45" s="94">
        <v>15</v>
      </c>
      <c r="B45" s="100" t="s">
        <v>38</v>
      </c>
      <c r="C45" s="93" t="s">
        <v>38</v>
      </c>
      <c r="D45" s="102" t="s">
        <v>52</v>
      </c>
      <c r="E45" s="103" t="s">
        <v>96</v>
      </c>
      <c r="F45" s="22"/>
      <c r="G45" s="34" t="s">
        <v>0</v>
      </c>
      <c r="H45" s="22"/>
      <c r="I45" s="101" t="s">
        <v>60</v>
      </c>
      <c r="J45" s="9" t="s">
        <v>61</v>
      </c>
      <c r="K45" s="13">
        <v>2</v>
      </c>
      <c r="L45" s="68">
        <v>4</v>
      </c>
      <c r="M45" s="68">
        <v>3</v>
      </c>
      <c r="N45" s="35">
        <f t="shared" si="13"/>
        <v>6</v>
      </c>
      <c r="O45" s="15" t="str" cm="1">
        <f t="array" ref="O45">_xlfn.IFS(
  AND(N45&gt;=0, N45&lt;=5), "Low",
  AND(N45&gt;=6, N45&lt;=9), "Medium",
  AND(N45&gt;=10, N45&lt;=15), "High",
  AND(N45&gt;=16, N45&lt;=25), "Very High"
)</f>
        <v>Medium</v>
      </c>
      <c r="P45" s="107"/>
      <c r="Q45" s="108"/>
      <c r="R45" s="68">
        <v>2</v>
      </c>
      <c r="S45" s="68">
        <v>4</v>
      </c>
      <c r="T45" s="68">
        <v>3</v>
      </c>
      <c r="U45" s="36">
        <f t="shared" si="0"/>
        <v>6</v>
      </c>
      <c r="V45" s="15" t="str" cm="1">
        <f t="array" ref="V45">_xlfn.IFS(
  AND(U45&gt;=0, U45&lt;=5), "Low",
  AND(U45&gt;=6, U45&lt;=9), "Medium",
  AND(U45&gt;=10, U45&lt;=15), "High",
  AND(U45&gt;=16, U45&lt;=25), "Very High"
)</f>
        <v>Medium</v>
      </c>
      <c r="W45" s="109" t="s">
        <v>31</v>
      </c>
      <c r="X45" s="68">
        <v>1</v>
      </c>
      <c r="Y45" s="68">
        <v>4</v>
      </c>
      <c r="Z45" s="68">
        <v>3</v>
      </c>
      <c r="AA45" s="36">
        <f t="shared" si="1"/>
        <v>3</v>
      </c>
      <c r="AB45" s="15" t="str" cm="1">
        <f t="array" ref="AB45">_xlfn.IFS(
  AND(AA45&gt;=0, AA45&lt;=5), "Low",
  AND(AA45&gt;=6, AA45&lt;=9), "Medium",
  AND(AA45&gt;=10, AA45&lt;=15), "High",
  AND(AA45&gt;=16, AA45&lt;=25), "Very High"
)</f>
        <v>Low</v>
      </c>
      <c r="AC45" s="2"/>
    </row>
    <row r="46" spans="1:29" ht="73.349999999999994" customHeight="1" x14ac:dyDescent="0.2">
      <c r="A46" s="94"/>
      <c r="B46" s="100"/>
      <c r="C46" s="93"/>
      <c r="D46" s="102"/>
      <c r="E46" s="103"/>
      <c r="F46" s="22"/>
      <c r="G46" s="34" t="s">
        <v>0</v>
      </c>
      <c r="H46" s="22"/>
      <c r="I46" s="101"/>
      <c r="J46" s="9" t="s">
        <v>62</v>
      </c>
      <c r="K46" s="13">
        <v>2</v>
      </c>
      <c r="L46" s="68">
        <v>3</v>
      </c>
      <c r="M46" s="68">
        <v>3</v>
      </c>
      <c r="N46" s="35">
        <f t="shared" si="13"/>
        <v>6</v>
      </c>
      <c r="O46" s="15" t="str" cm="1">
        <f t="array" ref="O46">_xlfn.IFS(
  AND(N46&gt;=0, N46&lt;=5), "Low",
  AND(N46&gt;=6, N46&lt;=9), "Medium",
  AND(N46&gt;=10, N46&lt;=15), "High",
  AND(N46&gt;=16, N46&lt;=25), "Very High"
)</f>
        <v>Medium</v>
      </c>
      <c r="P46" s="107"/>
      <c r="Q46" s="108"/>
      <c r="R46" s="68">
        <v>2</v>
      </c>
      <c r="S46" s="68">
        <v>3</v>
      </c>
      <c r="T46" s="68">
        <v>3</v>
      </c>
      <c r="U46" s="36">
        <f t="shared" si="0"/>
        <v>6</v>
      </c>
      <c r="V46" s="15" t="str" cm="1">
        <f t="array" ref="V46">_xlfn.IFS(
  AND(U46&gt;=0, U46&lt;=5), "Low",
  AND(U46&gt;=6, U46&lt;=9), "Medium",
  AND(U46&gt;=10, U46&lt;=15), "High",
  AND(U46&gt;=16, U46&lt;=25), "Very High"
)</f>
        <v>Medium</v>
      </c>
      <c r="W46" s="109"/>
      <c r="X46" s="68">
        <v>1</v>
      </c>
      <c r="Y46" s="68">
        <v>3</v>
      </c>
      <c r="Z46" s="68">
        <v>3</v>
      </c>
      <c r="AA46" s="36">
        <f t="shared" si="1"/>
        <v>3</v>
      </c>
      <c r="AB46" s="15" t="str" cm="1">
        <f t="array" ref="AB46">_xlfn.IFS(
  AND(AA46&gt;=0, AA46&lt;=5), "Low",
  AND(AA46&gt;=6, AA46&lt;=9), "Medium",
  AND(AA46&gt;=10, AA46&lt;=15), "High",
  AND(AA46&gt;=16, AA46&lt;=25), "Very High"
)</f>
        <v>Low</v>
      </c>
      <c r="AC46" s="2"/>
    </row>
    <row r="47" spans="1:29" ht="63.6" customHeight="1" x14ac:dyDescent="0.2">
      <c r="A47" s="94"/>
      <c r="B47" s="100"/>
      <c r="C47" s="93"/>
      <c r="D47" s="102"/>
      <c r="E47" s="103"/>
      <c r="F47" s="22"/>
      <c r="G47" s="34" t="s">
        <v>0</v>
      </c>
      <c r="H47" s="22"/>
      <c r="I47" s="35" t="s">
        <v>63</v>
      </c>
      <c r="J47" s="9" t="s">
        <v>64</v>
      </c>
      <c r="K47" s="13">
        <v>2</v>
      </c>
      <c r="L47" s="68">
        <v>3</v>
      </c>
      <c r="M47" s="68">
        <v>2</v>
      </c>
      <c r="N47" s="35">
        <f t="shared" si="13"/>
        <v>4</v>
      </c>
      <c r="O47" s="15" t="str" cm="1">
        <f t="array" ref="O47">_xlfn.IFS(
  AND(N47&gt;=0, N47&lt;=5), "Low",
  AND(N47&gt;=6, N47&lt;=9), "Medium",
  AND(N47&gt;=10, N47&lt;=15), "High",
  AND(N47&gt;=16, N47&lt;=25), "Very High"
)</f>
        <v>Low</v>
      </c>
      <c r="P47" s="107"/>
      <c r="Q47" s="108"/>
      <c r="R47" s="68">
        <v>2</v>
      </c>
      <c r="S47" s="68">
        <v>3</v>
      </c>
      <c r="T47" s="68">
        <v>2</v>
      </c>
      <c r="U47" s="36">
        <f t="shared" si="0"/>
        <v>4</v>
      </c>
      <c r="V47" s="15" t="str" cm="1">
        <f t="array" ref="V47">_xlfn.IFS(
  AND(U47&gt;=0, U47&lt;=5), "Low",
  AND(U47&gt;=6, U47&lt;=9), "Medium",
  AND(U47&gt;=10, U47&lt;=15), "High",
  AND(U47&gt;=16, U47&lt;=25), "Very High"
)</f>
        <v>Low</v>
      </c>
      <c r="W47" s="109"/>
      <c r="X47" s="68">
        <v>1</v>
      </c>
      <c r="Y47" s="68">
        <v>3</v>
      </c>
      <c r="Z47" s="68">
        <v>2</v>
      </c>
      <c r="AA47" s="36">
        <f t="shared" si="1"/>
        <v>2</v>
      </c>
      <c r="AB47" s="15" t="str" cm="1">
        <f t="array" ref="AB47">_xlfn.IFS(
  AND(AA47&gt;=0, AA47&lt;=5), "Low",
  AND(AA47&gt;=6, AA47&lt;=9), "Medium",
  AND(AA47&gt;=10, AA47&lt;=15), "High",
  AND(AA47&gt;=16, AA47&lt;=25), "Very High"
)</f>
        <v>Low</v>
      </c>
      <c r="AC47" s="2"/>
    </row>
    <row r="48" spans="1:29" ht="63.6" customHeight="1" x14ac:dyDescent="0.2">
      <c r="A48" s="94">
        <v>16</v>
      </c>
      <c r="B48" s="96" t="s">
        <v>39</v>
      </c>
      <c r="C48" s="98" t="s">
        <v>39</v>
      </c>
      <c r="D48" s="102" t="s">
        <v>69</v>
      </c>
      <c r="E48" s="103" t="s">
        <v>96</v>
      </c>
      <c r="F48" s="22"/>
      <c r="G48" s="34" t="s">
        <v>0</v>
      </c>
      <c r="H48" s="22"/>
      <c r="I48" s="101" t="s">
        <v>60</v>
      </c>
      <c r="J48" s="9" t="s">
        <v>61</v>
      </c>
      <c r="K48" s="13">
        <v>3</v>
      </c>
      <c r="L48" s="68">
        <v>4</v>
      </c>
      <c r="M48" s="68">
        <v>3</v>
      </c>
      <c r="N48" s="35">
        <f t="shared" si="13"/>
        <v>9</v>
      </c>
      <c r="O48" s="15" t="str" cm="1">
        <f t="array" ref="O48">_xlfn.IFS(
  AND(N48&gt;=0, N48&lt;=5), "Low",
  AND(N48&gt;=6, N48&lt;=9), "Medium",
  AND(N48&gt;=10, N48&lt;=15), "High",
  AND(N48&gt;=16, N48&lt;=25), "Very High"
)</f>
        <v>Medium</v>
      </c>
      <c r="P48" s="91"/>
      <c r="Q48" s="108"/>
      <c r="R48" s="68">
        <v>3</v>
      </c>
      <c r="S48" s="68">
        <v>4</v>
      </c>
      <c r="T48" s="68">
        <v>3</v>
      </c>
      <c r="U48" s="36">
        <f t="shared" si="0"/>
        <v>9</v>
      </c>
      <c r="V48" s="15" t="str" cm="1">
        <f t="array" ref="V48">_xlfn.IFS(
  AND(U48&gt;=0, U48&lt;=5), "Low",
  AND(U48&gt;=6, U48&lt;=9), "Medium",
  AND(U48&gt;=10, U48&lt;=15), "High",
  AND(U48&gt;=16, U48&lt;=25), "Very High"
)</f>
        <v>Medium</v>
      </c>
      <c r="W48" s="109" t="s">
        <v>31</v>
      </c>
      <c r="X48" s="68">
        <v>1</v>
      </c>
      <c r="Y48" s="68">
        <v>4</v>
      </c>
      <c r="Z48" s="68">
        <v>3</v>
      </c>
      <c r="AA48" s="36">
        <f t="shared" si="1"/>
        <v>3</v>
      </c>
      <c r="AB48" s="15" t="str" cm="1">
        <f t="array" ref="AB48">_xlfn.IFS(
  AND(AA48&gt;=0, AA48&lt;=5), "Low",
  AND(AA48&gt;=6, AA48&lt;=9), "Medium",
  AND(AA48&gt;=10, AA48&lt;=15), "High",
  AND(AA48&gt;=16, AA48&lt;=25), "Very High"
)</f>
        <v>Low</v>
      </c>
      <c r="AC48" s="2"/>
    </row>
    <row r="49" spans="1:29" ht="63.6" customHeight="1" x14ac:dyDescent="0.2">
      <c r="A49" s="94"/>
      <c r="B49" s="96"/>
      <c r="C49" s="98"/>
      <c r="D49" s="102"/>
      <c r="E49" s="103"/>
      <c r="F49" s="22"/>
      <c r="G49" s="34" t="s">
        <v>0</v>
      </c>
      <c r="H49" s="22"/>
      <c r="I49" s="101"/>
      <c r="J49" s="9" t="s">
        <v>62</v>
      </c>
      <c r="K49" s="13">
        <v>3</v>
      </c>
      <c r="L49" s="68">
        <v>3</v>
      </c>
      <c r="M49" s="68">
        <v>3</v>
      </c>
      <c r="N49" s="35">
        <f t="shared" si="13"/>
        <v>9</v>
      </c>
      <c r="O49" s="15" t="str" cm="1">
        <f t="array" ref="O49">_xlfn.IFS(
  AND(N49&gt;=0, N49&lt;=5), "Low",
  AND(N49&gt;=6, N49&lt;=9), "Medium",
  AND(N49&gt;=10, N49&lt;=15), "High",
  AND(N49&gt;=16, N49&lt;=25), "Very High"
)</f>
        <v>Medium</v>
      </c>
      <c r="P49" s="91"/>
      <c r="Q49" s="108"/>
      <c r="R49" s="68">
        <v>3</v>
      </c>
      <c r="S49" s="68">
        <v>3</v>
      </c>
      <c r="T49" s="68">
        <v>3</v>
      </c>
      <c r="U49" s="36">
        <f t="shared" si="0"/>
        <v>9</v>
      </c>
      <c r="V49" s="15" t="str" cm="1">
        <f t="array" ref="V49">_xlfn.IFS(
  AND(U49&gt;=0, U49&lt;=5), "Low",
  AND(U49&gt;=6, U49&lt;=9), "Medium",
  AND(U49&gt;=10, U49&lt;=15), "High",
  AND(U49&gt;=16, U49&lt;=25), "Very High"
)</f>
        <v>Medium</v>
      </c>
      <c r="W49" s="109"/>
      <c r="X49" s="68">
        <v>1</v>
      </c>
      <c r="Y49" s="68">
        <v>3</v>
      </c>
      <c r="Z49" s="68">
        <v>3</v>
      </c>
      <c r="AA49" s="36">
        <f t="shared" si="1"/>
        <v>3</v>
      </c>
      <c r="AB49" s="15" t="str" cm="1">
        <f t="array" ref="AB49">_xlfn.IFS(
  AND(AA49&gt;=0, AA49&lt;=5), "Low",
  AND(AA49&gt;=6, AA49&lt;=9), "Medium",
  AND(AA49&gt;=10, AA49&lt;=15), "High",
  AND(AA49&gt;=16, AA49&lt;=25), "Very High"
)</f>
        <v>Low</v>
      </c>
      <c r="AC49" s="2"/>
    </row>
    <row r="50" spans="1:29" ht="63.6" customHeight="1" thickBot="1" x14ac:dyDescent="0.25">
      <c r="A50" s="95"/>
      <c r="B50" s="97"/>
      <c r="C50" s="99"/>
      <c r="D50" s="104"/>
      <c r="E50" s="105"/>
      <c r="F50" s="10"/>
      <c r="G50" s="11" t="s">
        <v>0</v>
      </c>
      <c r="H50" s="10"/>
      <c r="I50" s="17" t="s">
        <v>63</v>
      </c>
      <c r="J50" s="12" t="s">
        <v>64</v>
      </c>
      <c r="K50" s="21">
        <v>3</v>
      </c>
      <c r="L50" s="14">
        <v>3</v>
      </c>
      <c r="M50" s="14">
        <v>2</v>
      </c>
      <c r="N50" s="17">
        <f t="shared" si="13"/>
        <v>6</v>
      </c>
      <c r="O50" s="16" t="str" cm="1">
        <f t="array" ref="O50">_xlfn.IFS(
  AND(N50&gt;=0, N50&lt;=5), "Low",
  AND(N50&gt;=6, N50&lt;=9), "Medium",
  AND(N50&gt;=10, N50&lt;=15), "High",
  AND(N50&gt;=16, N50&lt;=25), "Very High"
)</f>
        <v>Medium</v>
      </c>
      <c r="P50" s="110"/>
      <c r="Q50" s="111"/>
      <c r="R50" s="14">
        <v>3</v>
      </c>
      <c r="S50" s="14">
        <v>3</v>
      </c>
      <c r="T50" s="14">
        <v>2</v>
      </c>
      <c r="U50" s="53">
        <f t="shared" si="0"/>
        <v>6</v>
      </c>
      <c r="V50" s="16" t="str" cm="1">
        <f t="array" ref="V50">_xlfn.IFS(
  AND(U50&gt;=0, U50&lt;=5), "Low",
  AND(U50&gt;=6, U50&lt;=9), "Medium",
  AND(U50&gt;=10, U50&lt;=15), "High",
  AND(U50&gt;=16, U50&lt;=25), "Very High"
)</f>
        <v>Medium</v>
      </c>
      <c r="W50" s="113"/>
      <c r="X50" s="14">
        <v>1</v>
      </c>
      <c r="Y50" s="14">
        <v>3</v>
      </c>
      <c r="Z50" s="14">
        <v>2</v>
      </c>
      <c r="AA50" s="53">
        <f t="shared" si="1"/>
        <v>2</v>
      </c>
      <c r="AB50" s="16" t="str" cm="1">
        <f t="array" ref="AB50">_xlfn.IFS(
  AND(AA50&gt;=0, AA50&lt;=5), "Low",
  AND(AA50&gt;=6, AA50&lt;=9), "Medium",
  AND(AA50&gt;=10, AA50&lt;=15), "High",
  AND(AA50&gt;=16, AA50&lt;=25), "Very High"
)</f>
        <v>Low</v>
      </c>
      <c r="AC50" s="2"/>
    </row>
    <row r="51" spans="1:29" x14ac:dyDescent="0.2">
      <c r="A51" s="7"/>
      <c r="B51" s="3"/>
      <c r="C51" s="8"/>
      <c r="D51" s="6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</row>
  </sheetData>
  <mergeCells count="141">
    <mergeCell ref="D15:D17"/>
    <mergeCell ref="E15:E17"/>
    <mergeCell ref="I15:I16"/>
    <mergeCell ref="D27:D29"/>
    <mergeCell ref="I27:I28"/>
    <mergeCell ref="C18:C20"/>
    <mergeCell ref="A18:A20"/>
    <mergeCell ref="C15:C17"/>
    <mergeCell ref="E27:E29"/>
    <mergeCell ref="K1:N1"/>
    <mergeCell ref="P1:Q1"/>
    <mergeCell ref="R1:U1"/>
    <mergeCell ref="W1:AA1"/>
    <mergeCell ref="D3:D5"/>
    <mergeCell ref="E3:E5"/>
    <mergeCell ref="I3:I4"/>
    <mergeCell ref="D6:D8"/>
    <mergeCell ref="E6:E8"/>
    <mergeCell ref="U2:V2"/>
    <mergeCell ref="AA2:AB2"/>
    <mergeCell ref="D9:D11"/>
    <mergeCell ref="E9:E11"/>
    <mergeCell ref="D12:D14"/>
    <mergeCell ref="A1:C1"/>
    <mergeCell ref="D1:J1"/>
    <mergeCell ref="D21:D23"/>
    <mergeCell ref="E21:E23"/>
    <mergeCell ref="D24:D26"/>
    <mergeCell ref="E24:E26"/>
    <mergeCell ref="I18:I19"/>
    <mergeCell ref="I21:I22"/>
    <mergeCell ref="I24:I25"/>
    <mergeCell ref="E12:E14"/>
    <mergeCell ref="I6:I7"/>
    <mergeCell ref="I9:I10"/>
    <mergeCell ref="I12:I13"/>
    <mergeCell ref="D18:D20"/>
    <mergeCell ref="E18:E20"/>
    <mergeCell ref="C3:C5"/>
    <mergeCell ref="B3:B5"/>
    <mergeCell ref="A3:A5"/>
    <mergeCell ref="B6:B29"/>
    <mergeCell ref="A6:A8"/>
    <mergeCell ref="C6:C8"/>
    <mergeCell ref="I48:I49"/>
    <mergeCell ref="C36:C38"/>
    <mergeCell ref="C33:C35"/>
    <mergeCell ref="C30:C32"/>
    <mergeCell ref="D45:D47"/>
    <mergeCell ref="E45:E47"/>
    <mergeCell ref="I45:I46"/>
    <mergeCell ref="D48:D50"/>
    <mergeCell ref="E48:E50"/>
    <mergeCell ref="I30:I31"/>
    <mergeCell ref="I33:I34"/>
    <mergeCell ref="I36:I37"/>
    <mergeCell ref="D39:D41"/>
    <mergeCell ref="E39:E41"/>
    <mergeCell ref="D42:D44"/>
    <mergeCell ref="E42:E44"/>
    <mergeCell ref="I39:I40"/>
    <mergeCell ref="I42:I43"/>
    <mergeCell ref="D30:D32"/>
    <mergeCell ref="E30:E32"/>
    <mergeCell ref="D33:D35"/>
    <mergeCell ref="E33:E35"/>
    <mergeCell ref="D36:D38"/>
    <mergeCell ref="E36:E38"/>
    <mergeCell ref="A36:A38"/>
    <mergeCell ref="A33:A35"/>
    <mergeCell ref="A30:A32"/>
    <mergeCell ref="A45:A47"/>
    <mergeCell ref="C45:C47"/>
    <mergeCell ref="C39:C44"/>
    <mergeCell ref="A39:A41"/>
    <mergeCell ref="A42:A44"/>
    <mergeCell ref="A48:A50"/>
    <mergeCell ref="B48:B50"/>
    <mergeCell ref="C48:C50"/>
    <mergeCell ref="B30:B38"/>
    <mergeCell ref="B39:B44"/>
    <mergeCell ref="B45:B47"/>
    <mergeCell ref="A15:A17"/>
    <mergeCell ref="C12:C14"/>
    <mergeCell ref="C9:C11"/>
    <mergeCell ref="A12:A14"/>
    <mergeCell ref="A9:A11"/>
    <mergeCell ref="C27:C29"/>
    <mergeCell ref="C24:C26"/>
    <mergeCell ref="A27:A29"/>
    <mergeCell ref="A24:A26"/>
    <mergeCell ref="C21:C23"/>
    <mergeCell ref="A21:A23"/>
    <mergeCell ref="P48:P50"/>
    <mergeCell ref="Q48:Q50"/>
    <mergeCell ref="Q36:Q38"/>
    <mergeCell ref="P36:P38"/>
    <mergeCell ref="P39:P41"/>
    <mergeCell ref="Q39:Q41"/>
    <mergeCell ref="P42:P44"/>
    <mergeCell ref="Q42:Q44"/>
    <mergeCell ref="Q21:Q23"/>
    <mergeCell ref="P24:P26"/>
    <mergeCell ref="Q24:Q26"/>
    <mergeCell ref="P27:P29"/>
    <mergeCell ref="Q27:Q29"/>
    <mergeCell ref="P30:P32"/>
    <mergeCell ref="Q30:Q32"/>
    <mergeCell ref="P21:P23"/>
    <mergeCell ref="P9:P11"/>
    <mergeCell ref="W3:W5"/>
    <mergeCell ref="W6:W8"/>
    <mergeCell ref="W9:W11"/>
    <mergeCell ref="W12:W14"/>
    <mergeCell ref="Q33:Q35"/>
    <mergeCell ref="P33:P35"/>
    <mergeCell ref="P45:P47"/>
    <mergeCell ref="Q45:Q47"/>
    <mergeCell ref="P12:P14"/>
    <mergeCell ref="Q12:Q14"/>
    <mergeCell ref="Q15:Q17"/>
    <mergeCell ref="P18:P20"/>
    <mergeCell ref="Q18:Q20"/>
    <mergeCell ref="P3:P5"/>
    <mergeCell ref="Q3:Q5"/>
    <mergeCell ref="P6:P8"/>
    <mergeCell ref="Q6:Q8"/>
    <mergeCell ref="P15:P17"/>
    <mergeCell ref="Q9:Q11"/>
    <mergeCell ref="W27:W29"/>
    <mergeCell ref="W15:W17"/>
    <mergeCell ref="W48:W50"/>
    <mergeCell ref="W30:W32"/>
    <mergeCell ref="W33:W35"/>
    <mergeCell ref="W36:W38"/>
    <mergeCell ref="W39:W41"/>
    <mergeCell ref="W42:W44"/>
    <mergeCell ref="W45:W47"/>
    <mergeCell ref="W18:W20"/>
    <mergeCell ref="W21:W23"/>
    <mergeCell ref="W24:W26"/>
  </mergeCells>
  <conditionalFormatting sqref="K1:N2 N3:N50 K51:N1048576">
    <cfRule type="cellIs" dxfId="7" priority="5" operator="between">
      <formula>16</formula>
      <formula>25</formula>
    </cfRule>
  </conditionalFormatting>
  <conditionalFormatting sqref="N1:N1048576">
    <cfRule type="cellIs" dxfId="6" priority="6" operator="between">
      <formula>10</formula>
      <formula>15</formula>
    </cfRule>
    <cfRule type="cellIs" dxfId="5" priority="7" operator="between">
      <formula>6</formula>
      <formula>9</formula>
    </cfRule>
    <cfRule type="cellIs" dxfId="4" priority="8" operator="lessThanOrEqual">
      <formula>5</formula>
    </cfRule>
  </conditionalFormatting>
  <conditionalFormatting sqref="U1:U1048576 AA3:AA1048576">
    <cfRule type="cellIs" dxfId="3" priority="1" operator="between">
      <formula>16</formula>
      <formula>25</formula>
    </cfRule>
    <cfRule type="cellIs" dxfId="2" priority="2" operator="between">
      <formula>10</formula>
      <formula>15</formula>
    </cfRule>
    <cfRule type="cellIs" dxfId="1" priority="3" operator="between">
      <formula>6</formula>
      <formula>9</formula>
    </cfRule>
    <cfRule type="cellIs" dxfId="0" priority="4" operator="lessThanOrEqual">
      <formula>5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496C5B14D0C5C419C48F85E685D8B24" ma:contentTypeVersion="16" ma:contentTypeDescription="Create a new document." ma:contentTypeScope="" ma:versionID="e7bca9c85791326594875f69e9f16ec6">
  <xsd:schema xmlns:xsd="http://www.w3.org/2001/XMLSchema" xmlns:xs="http://www.w3.org/2001/XMLSchema" xmlns:p="http://schemas.microsoft.com/office/2006/metadata/properties" xmlns:ns3="833713c5-7296-4ef4-b6ce-53c5e240bcaa" xmlns:ns4="4bc24440-9afb-4b46-b12f-38ea11b456fc" targetNamespace="http://schemas.microsoft.com/office/2006/metadata/properties" ma:root="true" ma:fieldsID="7fb9966f3e4c81e24fd9910a86045a0f" ns3:_="" ns4:_="">
    <xsd:import namespace="833713c5-7296-4ef4-b6ce-53c5e240bcaa"/>
    <xsd:import namespace="4bc24440-9afb-4b46-b12f-38ea11b456fc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SystemTags" minOccurs="0"/>
                <xsd:element ref="ns3:MediaServiceDateTaken" minOccurs="0"/>
                <xsd:element ref="ns3:MediaServiceSearchProperties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3713c5-7296-4ef4-b6ce-53c5e240bcaa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c24440-9afb-4b46-b12f-38ea11b456fc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33713c5-7296-4ef4-b6ce-53c5e240bca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D1BC217-E106-40AA-97BC-1466890C60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3713c5-7296-4ef4-b6ce-53c5e240bcaa"/>
    <ds:schemaRef ds:uri="4bc24440-9afb-4b46-b12f-38ea11b456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8A5E066-F30F-41AE-AB27-FB15E32985AA}">
  <ds:schemaRefs>
    <ds:schemaRef ds:uri="http://schemas.microsoft.com/office/2006/metadata/properties"/>
    <ds:schemaRef ds:uri="http://schemas.microsoft.com/office/infopath/2007/PartnerControls"/>
    <ds:schemaRef ds:uri="833713c5-7296-4ef4-b6ce-53c5e240bcaa"/>
  </ds:schemaRefs>
</ds:datastoreItem>
</file>

<file path=customXml/itemProps3.xml><?xml version="1.0" encoding="utf-8"?>
<ds:datastoreItem xmlns:ds="http://schemas.openxmlformats.org/officeDocument/2006/customXml" ds:itemID="{75E4D8F7-F172-41DA-961E-F7A8DABB949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HHRA MATRIX</vt:lpstr>
      <vt:lpstr>ERA MATRIX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Elena Vidili</dc:creator>
  <cp:keywords/>
  <dc:description/>
  <cp:lastModifiedBy>Pietro Drei</cp:lastModifiedBy>
  <cp:revision/>
  <dcterms:created xsi:type="dcterms:W3CDTF">2015-06-05T18:17:20Z</dcterms:created>
  <dcterms:modified xsi:type="dcterms:W3CDTF">2025-06-12T12:55:03Z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0x0101002496C5B14D0C5C419C48F85E685D8B24</vt:lpwstr>
  </property>
</Properties>
</file>